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https://procloudnor-my.sharepoint.com/personal/geir_procloud365_no/Documents/"/>
    </mc:Choice>
  </mc:AlternateContent>
  <xr:revisionPtr revIDLastSave="190" documentId="8_{7C6BADCA-F443-4DB5-B1A7-201917855068}" xr6:coauthVersionLast="47" xr6:coauthVersionMax="47" xr10:uidLastSave="{57A323B1-2906-48DD-8C3D-F6BDE831D9CA}"/>
  <bookViews>
    <workbookView minimized="1" xWindow="700" yWindow="700" windowWidth="19180" windowHeight="10780" activeTab="3" xr2:uid="{067E9033-0D46-4F9E-AAAE-212B41FF1025}"/>
  </bookViews>
  <sheets>
    <sheet name="Litt Excel" sheetId="3" r:id="rId1"/>
    <sheet name="Måleenheter og prosent" sheetId="1" r:id="rId2"/>
    <sheet name="Areal" sheetId="2" r:id="rId3"/>
    <sheet name="Klarer du denne" sheetId="4" r:id="rId4"/>
    <sheet name="OM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" i="4" l="1"/>
  <c r="H60" i="2"/>
  <c r="H59" i="2"/>
  <c r="E59" i="2"/>
  <c r="K17" i="2"/>
  <c r="K8" i="2"/>
  <c r="M43" i="1"/>
  <c r="M39" i="1"/>
  <c r="I49" i="1"/>
  <c r="I48" i="1"/>
  <c r="I47" i="1"/>
  <c r="I43" i="1"/>
  <c r="G30" i="1"/>
  <c r="F30" i="1"/>
  <c r="C30" i="1"/>
  <c r="E12" i="1"/>
  <c r="E11" i="1"/>
  <c r="F7" i="1"/>
  <c r="E7" i="1"/>
  <c r="C24" i="3" a="1"/>
  <c r="C24" i="3" s="1"/>
  <c r="C23" i="3"/>
  <c r="C22" i="3"/>
  <c r="D23" i="3"/>
  <c r="E27" i="3"/>
  <c r="E24" i="3"/>
  <c r="E14" i="3"/>
  <c r="E11" i="3"/>
  <c r="E10" i="3"/>
  <c r="E12" i="3"/>
  <c r="E13" i="3"/>
  <c r="E9" i="3"/>
  <c r="K16" i="2"/>
  <c r="K7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<sst xmlns="http://schemas.openxmlformats.org/spreadsheetml/2006/main" count="94" uniqueCount="85">
  <si>
    <t>ml</t>
  </si>
  <si>
    <t>i liter</t>
  </si>
  <si>
    <t>Hvor mye er det</t>
  </si>
  <si>
    <t>i desiliter</t>
  </si>
  <si>
    <t>Måleenheter</t>
  </si>
  <si>
    <t>200 ml</t>
  </si>
  <si>
    <t>Du drikker 3/4, hvor mye har du igjen</t>
  </si>
  <si>
    <t>Finne prosenten * 100</t>
  </si>
  <si>
    <t>Diameter</t>
  </si>
  <si>
    <t>"Lag en D"</t>
  </si>
  <si>
    <t>Radius</t>
  </si>
  <si>
    <t>"Tenk R, for å rappe en bit", fra senter og ut</t>
  </si>
  <si>
    <t>Innhold 100 ml</t>
  </si>
  <si>
    <t>Karbohydrater</t>
  </si>
  <si>
    <t>11g</t>
  </si>
  <si>
    <t>Sukker</t>
  </si>
  <si>
    <t>10g</t>
  </si>
  <si>
    <t>Hvor mye er det i 1 flaske?</t>
  </si>
  <si>
    <t>Rekorden</t>
  </si>
  <si>
    <t>Når vi vet prosenten, Dele på 100</t>
  </si>
  <si>
    <t>Hvor mange ml?</t>
  </si>
  <si>
    <t>Pizza 1</t>
  </si>
  <si>
    <t>Pizza 2</t>
  </si>
  <si>
    <t>1 liter</t>
  </si>
  <si>
    <t>10 desiliter</t>
  </si>
  <si>
    <t>100 centiliter</t>
  </si>
  <si>
    <t>1000 milliliter</t>
  </si>
  <si>
    <t>Karakterer</t>
  </si>
  <si>
    <t>Median</t>
  </si>
  <si>
    <t>Gjennomsnitt</t>
  </si>
  <si>
    <t>Typetall</t>
  </si>
  <si>
    <t>cm</t>
  </si>
  <si>
    <t>Du kan bytte ut</t>
  </si>
  <si>
    <t>med</t>
  </si>
  <si>
    <t>m</t>
  </si>
  <si>
    <t>dm</t>
  </si>
  <si>
    <t>mm</t>
  </si>
  <si>
    <t>l</t>
  </si>
  <si>
    <t>dl</t>
  </si>
  <si>
    <t>cl</t>
  </si>
  <si>
    <t>Hva er summen for de ulike kakene, og totalsummen for alt?</t>
  </si>
  <si>
    <t>Hvor mye koster kakene?</t>
  </si>
  <si>
    <t>Hva er omkretsen på Pizza 1</t>
  </si>
  <si>
    <t>Hva er arealet på pizza 2</t>
  </si>
  <si>
    <t>Du drikker, finn prosenten vs rekorden</t>
  </si>
  <si>
    <t>Oppgave 1</t>
  </si>
  <si>
    <t>Oppgave 2</t>
  </si>
  <si>
    <t>Oppgave 3</t>
  </si>
  <si>
    <t>Oppgave 4</t>
  </si>
  <si>
    <t>Oppgave 5</t>
  </si>
  <si>
    <t>Lag et stolpediagram som viser fordelingen</t>
  </si>
  <si>
    <t>Vennen drikker 40% av rekorden. Hvor mange flasker er det?</t>
  </si>
  <si>
    <t>Kunden skal ha de antallene det er i figuren.</t>
  </si>
  <si>
    <t>Vi har følgende formel for volumet av en kule:</t>
  </si>
  <si>
    <t>r</t>
  </si>
  <si>
    <t>Kubikkmeter</t>
  </si>
  <si>
    <t xml:space="preserve">Volumet av en kule beregnes ut i fra kulens radius. En kule er definert i tre dimensjoner, og vi kan ta radiusen i tredje potens. </t>
  </si>
  <si>
    <t>Hvor stor kasse trenger du, om den er like høy, dyp som den er bred?</t>
  </si>
  <si>
    <t>Denne viser jeg i Excel.</t>
  </si>
  <si>
    <t>=4/3*3,14*(45*45*45)</t>
  </si>
  <si>
    <t>=OPPHØYD.I(E59;1/3)</t>
  </si>
  <si>
    <t>=H59*H59*H59</t>
  </si>
  <si>
    <t>Finne: H, B, D</t>
  </si>
  <si>
    <t>Hvor stor plass tar alle i Norge</t>
  </si>
  <si>
    <t>=3,14*D4</t>
  </si>
  <si>
    <t>=3,14*I4*I4</t>
  </si>
  <si>
    <t>Disse øvelsene er laget av Geir Hogstad</t>
  </si>
  <si>
    <t>Du finner oppgavene i PDF her</t>
  </si>
  <si>
    <t>Du kan se videoen med forklaringer her</t>
  </si>
  <si>
    <t>Pris</t>
  </si>
  <si>
    <t>Antall</t>
  </si>
  <si>
    <t>Sum</t>
  </si>
  <si>
    <t>Kake</t>
  </si>
  <si>
    <t>Kakestykke</t>
  </si>
  <si>
    <t>Kake med lys</t>
  </si>
  <si>
    <t>Tårnkake</t>
  </si>
  <si>
    <t>=H43/H39*100</t>
  </si>
  <si>
    <t>=H47*H39/100</t>
  </si>
  <si>
    <t>=H39*H48</t>
  </si>
  <si>
    <t>=H39*H49</t>
  </si>
  <si>
    <t>Pai</t>
  </si>
  <si>
    <t>Cu cakes</t>
  </si>
  <si>
    <t>Summer</t>
  </si>
  <si>
    <t>x</t>
  </si>
  <si>
    <t>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</si>
</sst>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kr&quot;\ * #,##0.00_-;\-&quot;kr&quot;\ * #,##0.00_-;_-&quot;kr&quot;\ * &quot;-&quot;??_-;_-@_-"/>
    <numFmt numFmtId="43" formatCode="_-* #,##0.00_-;\-* #,##0.00_-;_-* &quot;-&quot;??_-;_-@_-"/>
  </numFmts>
  <fonts count="8" x14ac:knownFonts="1">
    <font>
      <sz val="11"/>
      <color theme="1"/>
      <name val="Rockwell"/>
      <family val="2"/>
      <scheme val="minor"/>
    </font>
    <font>
      <sz val="11"/>
      <color theme="1"/>
      <name val="Rockwell"/>
      <family val="2"/>
      <scheme val="minor"/>
    </font>
    <font>
      <b/>
      <sz val="15"/>
      <color theme="3"/>
      <name val="Rockwell"/>
      <family val="2"/>
      <scheme val="minor"/>
    </font>
    <font>
      <b/>
      <sz val="13"/>
      <color theme="3"/>
      <name val="Rockwell"/>
      <family val="2"/>
      <scheme val="minor"/>
    </font>
    <font>
      <sz val="11"/>
      <color theme="0"/>
      <name val="Rockwell"/>
      <family val="2"/>
      <scheme val="minor"/>
    </font>
    <font>
      <b/>
      <sz val="11"/>
      <color theme="1"/>
      <name val="Rockwell"/>
      <family val="1"/>
      <scheme val="minor"/>
    </font>
    <font>
      <b/>
      <sz val="12"/>
      <color theme="1"/>
      <name val="Rockwell"/>
      <family val="1"/>
      <scheme val="minor"/>
    </font>
    <font>
      <sz val="8"/>
      <name val="Rockwel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43" fontId="1" fillId="0" borderId="0" applyFont="0" applyFill="0" applyBorder="0" applyAlignment="0" applyProtection="0"/>
  </cellStyleXfs>
  <cellXfs count="22">
    <xf numFmtId="0" fontId="0" fillId="0" borderId="0" xfId="0"/>
    <xf numFmtId="9" fontId="0" fillId="0" borderId="0" xfId="0" applyNumberFormat="1"/>
    <xf numFmtId="0" fontId="0" fillId="0" borderId="0" xfId="0" applyAlignment="1">
      <alignment horizontal="center"/>
    </xf>
    <xf numFmtId="0" fontId="0" fillId="2" borderId="0" xfId="0" applyFill="1"/>
    <xf numFmtId="9" fontId="0" fillId="0" borderId="0" xfId="0" applyNumberFormat="1" applyAlignment="1">
      <alignment horizontal="center"/>
    </xf>
    <xf numFmtId="0" fontId="4" fillId="3" borderId="0" xfId="0" applyFont="1" applyFill="1"/>
    <xf numFmtId="0" fontId="5" fillId="0" borderId="0" xfId="0" applyFont="1" applyAlignment="1">
      <alignment horizontal="center"/>
    </xf>
    <xf numFmtId="0" fontId="0" fillId="4" borderId="0" xfId="0" applyFill="1"/>
    <xf numFmtId="0" fontId="5" fillId="4" borderId="0" xfId="0" applyFont="1" applyFill="1"/>
    <xf numFmtId="44" fontId="0" fillId="0" borderId="0" xfId="1" applyFont="1"/>
    <xf numFmtId="0" fontId="0" fillId="0" borderId="0" xfId="1" applyNumberFormat="1" applyFont="1"/>
    <xf numFmtId="44" fontId="0" fillId="0" borderId="0" xfId="0" applyNumberFormat="1"/>
    <xf numFmtId="0" fontId="2" fillId="0" borderId="1" xfId="2"/>
    <xf numFmtId="43" fontId="0" fillId="0" borderId="0" xfId="0" applyNumberFormat="1"/>
    <xf numFmtId="0" fontId="5" fillId="5" borderId="0" xfId="0" applyFont="1" applyFill="1"/>
    <xf numFmtId="43" fontId="0" fillId="4" borderId="0" xfId="0" applyNumberFormat="1" applyFill="1"/>
    <xf numFmtId="43" fontId="0" fillId="4" borderId="0" xfId="4" applyFont="1" applyFill="1"/>
    <xf numFmtId="0" fontId="0" fillId="0" borderId="0" xfId="0" applyAlignment="1">
      <alignment horizontal="center"/>
    </xf>
    <xf numFmtId="0" fontId="3" fillId="0" borderId="2" xfId="3" applyAlignment="1">
      <alignment horizontal="center"/>
    </xf>
    <xf numFmtId="0" fontId="6" fillId="0" borderId="0" xfId="0" applyFont="1"/>
    <xf numFmtId="0" fontId="0" fillId="0" borderId="0" xfId="0" applyNumberFormat="1"/>
    <xf numFmtId="0" fontId="0" fillId="6" borderId="0" xfId="0" applyFill="1"/>
  </cellXfs>
  <cellStyles count="5">
    <cellStyle name="Komma" xfId="4" builtinId="3"/>
    <cellStyle name="Normal" xfId="0" builtinId="0"/>
    <cellStyle name="Overskrift 1" xfId="2" builtinId="16"/>
    <cellStyle name="Overskrift 2" xfId="3" builtinId="17"/>
    <cellStyle name="Valuta" xfId="1" builtinId="4"/>
  </cellStyles>
  <dxfs count="0"/>
  <tableStyles count="0" defaultTableStyle="TableStyleMedium2" defaultPivotStyle="PivotStyleLight16"/>
  <colors>
    <mruColors>
      <color rgb="FF24AC2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'Litt Excel'!$B$33:$B$38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'Litt Excel'!$C$33:$C$38</c:f>
              <c:numCache>
                <c:formatCode>General</c:formatCode>
                <c:ptCount val="6"/>
                <c:pt idx="0">
                  <c:v>1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79-47CF-935C-6E6769419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1316415"/>
        <c:axId val="751313535"/>
      </c:barChart>
      <c:catAx>
        <c:axId val="7513164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1313535"/>
        <c:crosses val="autoZero"/>
        <c:auto val="1"/>
        <c:lblAlgn val="ctr"/>
        <c:lblOffset val="100"/>
        <c:noMultiLvlLbl val="0"/>
      </c:catAx>
      <c:valAx>
        <c:axId val="7513135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751316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sv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chart" Target="../charts/chart1.xml"/><Relationship Id="rId2" Type="http://schemas.openxmlformats.org/officeDocument/2006/relationships/image" Target="../media/image3.svg"/><Relationship Id="rId1" Type="http://schemas.openxmlformats.org/officeDocument/2006/relationships/image" Target="../media/image2.png"/><Relationship Id="rId6" Type="http://schemas.openxmlformats.org/officeDocument/2006/relationships/image" Target="../media/image7.svg"/><Relationship Id="rId11" Type="http://schemas.openxmlformats.org/officeDocument/2006/relationships/image" Target="../media/image12.sv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svg"/><Relationship Id="rId9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jpeg"/><Relationship Id="rId1" Type="http://schemas.openxmlformats.org/officeDocument/2006/relationships/image" Target="../media/image13.png"/><Relationship Id="rId6" Type="http://schemas.openxmlformats.org/officeDocument/2006/relationships/image" Target="../media/image18.svg"/><Relationship Id="rId5" Type="http://schemas.openxmlformats.org/officeDocument/2006/relationships/image" Target="../media/image17.png"/><Relationship Id="rId4" Type="http://schemas.openxmlformats.org/officeDocument/2006/relationships/image" Target="../media/image16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3" Type="http://schemas.openxmlformats.org/officeDocument/2006/relationships/image" Target="../media/image20.png"/><Relationship Id="rId7" Type="http://schemas.openxmlformats.org/officeDocument/2006/relationships/image" Target="../media/image23.png"/><Relationship Id="rId2" Type="http://schemas.microsoft.com/office/2007/relationships/hdphoto" Target="../media/hdphoto1.wdp"/><Relationship Id="rId1" Type="http://schemas.openxmlformats.org/officeDocument/2006/relationships/image" Target="../media/image19.png"/><Relationship Id="rId6" Type="http://schemas.openxmlformats.org/officeDocument/2006/relationships/image" Target="../media/image22.png"/><Relationship Id="rId5" Type="http://schemas.openxmlformats.org/officeDocument/2006/relationships/image" Target="../media/image21.png"/><Relationship Id="rId4" Type="http://schemas.microsoft.com/office/2007/relationships/hdphoto" Target="../media/hdphoto2.wdp"/><Relationship Id="rId9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755650</xdr:colOff>
      <xdr:row>24</xdr:row>
      <xdr:rowOff>165100</xdr:rowOff>
    </xdr:from>
    <xdr:to>
      <xdr:col>3</xdr:col>
      <xdr:colOff>215900</xdr:colOff>
      <xdr:row>28</xdr:row>
      <xdr:rowOff>114300</xdr:rowOff>
    </xdr:to>
    <xdr:sp macro="" textlink="">
      <xdr:nvSpPr>
        <xdr:cNvPr id="31" name="Rektangel: avrundede hjørner 30">
          <a:extLst>
            <a:ext uri="{FF2B5EF4-FFF2-40B4-BE49-F238E27FC236}">
              <a16:creationId xmlns:a16="http://schemas.microsoft.com/office/drawing/2014/main" id="{9BA13C0D-DF33-71BC-E43A-85E32F39D636}"/>
            </a:ext>
          </a:extLst>
        </xdr:cNvPr>
        <xdr:cNvSpPr/>
      </xdr:nvSpPr>
      <xdr:spPr>
        <a:xfrm>
          <a:off x="755650" y="4076700"/>
          <a:ext cx="2019300" cy="660400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nb-NO" sz="1100"/>
            <a:t>Viste du det finnes en funksjon for å finne</a:t>
          </a:r>
          <a:r>
            <a:rPr lang="nb-NO" sz="1100" baseline="0"/>
            <a:t> typetall i Excel? </a:t>
          </a:r>
          <a:r>
            <a:rPr lang="nb-NO" sz="1100" b="1" baseline="0"/>
            <a:t>MODUS</a:t>
          </a:r>
          <a:endParaRPr lang="nb-NO" sz="1100" b="1"/>
        </a:p>
      </xdr:txBody>
    </xdr:sp>
    <xdr:clientData/>
  </xdr:twoCellAnchor>
  <xdr:twoCellAnchor>
    <xdr:from>
      <xdr:col>7</xdr:col>
      <xdr:colOff>336550</xdr:colOff>
      <xdr:row>0</xdr:row>
      <xdr:rowOff>57150</xdr:rowOff>
    </xdr:from>
    <xdr:to>
      <xdr:col>12</xdr:col>
      <xdr:colOff>647700</xdr:colOff>
      <xdr:row>23</xdr:row>
      <xdr:rowOff>107950</xdr:rowOff>
    </xdr:to>
    <xdr:grpSp>
      <xdr:nvGrpSpPr>
        <xdr:cNvPr id="53" name="Gruppe 52">
          <a:extLst>
            <a:ext uri="{FF2B5EF4-FFF2-40B4-BE49-F238E27FC236}">
              <a16:creationId xmlns:a16="http://schemas.microsoft.com/office/drawing/2014/main" id="{EB5C166E-41D8-3100-6FB2-F53A8678ABD8}"/>
            </a:ext>
          </a:extLst>
        </xdr:cNvPr>
        <xdr:cNvGrpSpPr/>
      </xdr:nvGrpSpPr>
      <xdr:grpSpPr>
        <a:xfrm>
          <a:off x="6540500" y="57150"/>
          <a:ext cx="4375150" cy="4330700"/>
          <a:chOff x="6496050" y="285750"/>
          <a:chExt cx="4375150" cy="4159250"/>
        </a:xfrm>
      </xdr:grpSpPr>
      <xdr:sp macro="" textlink="">
        <xdr:nvSpPr>
          <xdr:cNvPr id="32" name="Rektangel 31">
            <a:extLst>
              <a:ext uri="{FF2B5EF4-FFF2-40B4-BE49-F238E27FC236}">
                <a16:creationId xmlns:a16="http://schemas.microsoft.com/office/drawing/2014/main" id="{B40D6939-0BB0-B2FE-DB6F-6DD9C2C0CF35}"/>
              </a:ext>
            </a:extLst>
          </xdr:cNvPr>
          <xdr:cNvSpPr/>
        </xdr:nvSpPr>
        <xdr:spPr>
          <a:xfrm>
            <a:off x="6496050" y="285750"/>
            <a:ext cx="4362450" cy="415925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b-NO" sz="1100"/>
          </a:p>
        </xdr:txBody>
      </xdr:sp>
      <xdr:pic>
        <xdr:nvPicPr>
          <xdr:cNvPr id="33" name="Grafikk 32" descr="Kakestykke med heldekkende fyll">
            <a:extLst>
              <a:ext uri="{FF2B5EF4-FFF2-40B4-BE49-F238E27FC236}">
                <a16:creationId xmlns:a16="http://schemas.microsoft.com/office/drawing/2014/main" id="{7CFD0E3C-0E21-E1BC-4EFB-C44893A303F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559800" y="520700"/>
            <a:ext cx="565150" cy="565150"/>
          </a:xfrm>
          <a:prstGeom prst="rect">
            <a:avLst/>
          </a:prstGeom>
        </xdr:spPr>
      </xdr:pic>
      <xdr:pic>
        <xdr:nvPicPr>
          <xdr:cNvPr id="34" name="Grafikk 33" descr="Bryllupskake kontur">
            <a:extLst>
              <a:ext uri="{FF2B5EF4-FFF2-40B4-BE49-F238E27FC236}">
                <a16:creationId xmlns:a16="http://schemas.microsoft.com/office/drawing/2014/main" id="{C6AADE3A-E28F-791C-1486-0079A9164F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9160650" y="2874150"/>
            <a:ext cx="914400" cy="914400"/>
          </a:xfrm>
          <a:prstGeom prst="rect">
            <a:avLst/>
          </a:prstGeom>
        </xdr:spPr>
      </xdr:pic>
      <xdr:pic>
        <xdr:nvPicPr>
          <xdr:cNvPr id="35" name="Grafikk 34" descr="Kake kontur">
            <a:extLst>
              <a:ext uri="{FF2B5EF4-FFF2-40B4-BE49-F238E27FC236}">
                <a16:creationId xmlns:a16="http://schemas.microsoft.com/office/drawing/2014/main" id="{DF647550-E92F-9022-B4CD-0F7152E08FD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567450" y="2928900"/>
            <a:ext cx="914400" cy="914400"/>
          </a:xfrm>
          <a:prstGeom prst="rect">
            <a:avLst/>
          </a:prstGeom>
        </xdr:spPr>
      </xdr:pic>
      <xdr:pic>
        <xdr:nvPicPr>
          <xdr:cNvPr id="36" name="Grafikk 35" descr="Muffins kontur">
            <a:extLst>
              <a:ext uri="{FF2B5EF4-FFF2-40B4-BE49-F238E27FC236}">
                <a16:creationId xmlns:a16="http://schemas.microsoft.com/office/drawing/2014/main" id="{D6DB4E23-50CF-E4A4-E155-FD921C37479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6626150" y="2286000"/>
            <a:ext cx="434900" cy="434900"/>
          </a:xfrm>
          <a:prstGeom prst="rect">
            <a:avLst/>
          </a:prstGeom>
        </xdr:spPr>
      </xdr:pic>
      <xdr:pic>
        <xdr:nvPicPr>
          <xdr:cNvPr id="37" name="Bilde 36">
            <a:extLst>
              <a:ext uri="{FF2B5EF4-FFF2-40B4-BE49-F238E27FC236}">
                <a16:creationId xmlns:a16="http://schemas.microsoft.com/office/drawing/2014/main" id="{AE84770F-474D-5823-1E45-36D42CD905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/>
          <a:stretch>
            <a:fillRect/>
          </a:stretch>
        </xdr:blipFill>
        <xdr:spPr>
          <a:xfrm>
            <a:off x="6648450" y="400050"/>
            <a:ext cx="1892397" cy="1835244"/>
          </a:xfrm>
          <a:prstGeom prst="rect">
            <a:avLst/>
          </a:prstGeom>
        </xdr:spPr>
      </xdr:pic>
      <xdr:pic>
        <xdr:nvPicPr>
          <xdr:cNvPr id="38" name="Grafikk 37" descr="Kakestykke med heldekkende fyll">
            <a:extLst>
              <a:ext uri="{FF2B5EF4-FFF2-40B4-BE49-F238E27FC236}">
                <a16:creationId xmlns:a16="http://schemas.microsoft.com/office/drawing/2014/main" id="{236499D5-D9AA-AF1B-B2BB-76D766239B4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10306050" y="558800"/>
            <a:ext cx="565150" cy="565150"/>
          </a:xfrm>
          <a:prstGeom prst="rect">
            <a:avLst/>
          </a:prstGeom>
        </xdr:spPr>
      </xdr:pic>
      <xdr:pic>
        <xdr:nvPicPr>
          <xdr:cNvPr id="39" name="Grafikk 38" descr="Kakestykke med heldekkende fyll">
            <a:extLst>
              <a:ext uri="{FF2B5EF4-FFF2-40B4-BE49-F238E27FC236}">
                <a16:creationId xmlns:a16="http://schemas.microsoft.com/office/drawing/2014/main" id="{6B294AF4-7BA8-F950-E19B-F9020923A4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9899650" y="558800"/>
            <a:ext cx="565150" cy="565150"/>
          </a:xfrm>
          <a:prstGeom prst="rect">
            <a:avLst/>
          </a:prstGeom>
        </xdr:spPr>
      </xdr:pic>
      <xdr:pic>
        <xdr:nvPicPr>
          <xdr:cNvPr id="40" name="Grafikk 39" descr="Kakestykke med heldekkende fyll">
            <a:extLst>
              <a:ext uri="{FF2B5EF4-FFF2-40B4-BE49-F238E27FC236}">
                <a16:creationId xmlns:a16="http://schemas.microsoft.com/office/drawing/2014/main" id="{6A6B0D18-1A23-E8E9-9D75-A237E0F9614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9442450" y="520700"/>
            <a:ext cx="565150" cy="565150"/>
          </a:xfrm>
          <a:prstGeom prst="rect">
            <a:avLst/>
          </a:prstGeom>
        </xdr:spPr>
      </xdr:pic>
      <xdr:pic>
        <xdr:nvPicPr>
          <xdr:cNvPr id="41" name="Grafikk 40" descr="Kakestykke med heldekkende fyll">
            <a:extLst>
              <a:ext uri="{FF2B5EF4-FFF2-40B4-BE49-F238E27FC236}">
                <a16:creationId xmlns:a16="http://schemas.microsoft.com/office/drawing/2014/main" id="{E550248C-3CB3-D0A5-4327-3E5802F176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"/>
              </a:ext>
            </a:extLst>
          </a:blip>
          <a:stretch>
            <a:fillRect/>
          </a:stretch>
        </xdr:blipFill>
        <xdr:spPr>
          <a:xfrm>
            <a:off x="8997950" y="520700"/>
            <a:ext cx="565150" cy="565150"/>
          </a:xfrm>
          <a:prstGeom prst="rect">
            <a:avLst/>
          </a:prstGeom>
        </xdr:spPr>
      </xdr:pic>
      <xdr:pic>
        <xdr:nvPicPr>
          <xdr:cNvPr id="42" name="Grafikk 41" descr="Kake med heldekkende fyll">
            <a:extLst>
              <a:ext uri="{FF2B5EF4-FFF2-40B4-BE49-F238E27FC236}">
                <a16:creationId xmlns:a16="http://schemas.microsoft.com/office/drawing/2014/main" id="{07E3D6B8-178D-0AAF-6A8E-55043C4329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8642350" y="1352550"/>
            <a:ext cx="558800" cy="558800"/>
          </a:xfrm>
          <a:prstGeom prst="rect">
            <a:avLst/>
          </a:prstGeom>
        </xdr:spPr>
      </xdr:pic>
      <xdr:pic>
        <xdr:nvPicPr>
          <xdr:cNvPr id="43" name="Grafikk 42" descr="Kake med heldekkende fyll">
            <a:extLst>
              <a:ext uri="{FF2B5EF4-FFF2-40B4-BE49-F238E27FC236}">
                <a16:creationId xmlns:a16="http://schemas.microsoft.com/office/drawing/2014/main" id="{2DFBD183-E652-2ACD-058A-02CE73C345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9378950" y="1333500"/>
            <a:ext cx="558800" cy="558800"/>
          </a:xfrm>
          <a:prstGeom prst="rect">
            <a:avLst/>
          </a:prstGeom>
        </xdr:spPr>
      </xdr:pic>
      <xdr:pic>
        <xdr:nvPicPr>
          <xdr:cNvPr id="44" name="Grafikk 43" descr="Kake med heldekkende fyll">
            <a:extLst>
              <a:ext uri="{FF2B5EF4-FFF2-40B4-BE49-F238E27FC236}">
                <a16:creationId xmlns:a16="http://schemas.microsoft.com/office/drawing/2014/main" id="{3387E608-83A0-CB57-B9DE-D9F4022AAC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1"/>
              </a:ext>
            </a:extLst>
          </a:blip>
          <a:stretch>
            <a:fillRect/>
          </a:stretch>
        </xdr:blipFill>
        <xdr:spPr>
          <a:xfrm>
            <a:off x="10064750" y="1333500"/>
            <a:ext cx="558800" cy="558800"/>
          </a:xfrm>
          <a:prstGeom prst="rect">
            <a:avLst/>
          </a:prstGeom>
        </xdr:spPr>
      </xdr:pic>
      <xdr:pic>
        <xdr:nvPicPr>
          <xdr:cNvPr id="45" name="Grafikk 44" descr="Muffins kontur">
            <a:extLst>
              <a:ext uri="{FF2B5EF4-FFF2-40B4-BE49-F238E27FC236}">
                <a16:creationId xmlns:a16="http://schemas.microsoft.com/office/drawing/2014/main" id="{2FBD7104-F4B1-EE43-41EF-F29ECDA920E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7216700" y="2298700"/>
            <a:ext cx="434900" cy="434900"/>
          </a:xfrm>
          <a:prstGeom prst="rect">
            <a:avLst/>
          </a:prstGeom>
        </xdr:spPr>
      </xdr:pic>
      <xdr:pic>
        <xdr:nvPicPr>
          <xdr:cNvPr id="46" name="Grafikk 45" descr="Muffins kontur">
            <a:extLst>
              <a:ext uri="{FF2B5EF4-FFF2-40B4-BE49-F238E27FC236}">
                <a16:creationId xmlns:a16="http://schemas.microsoft.com/office/drawing/2014/main" id="{B4129884-8074-9F3A-F4A1-8425A8EE65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7705650" y="2292350"/>
            <a:ext cx="434900" cy="434900"/>
          </a:xfrm>
          <a:prstGeom prst="rect">
            <a:avLst/>
          </a:prstGeom>
        </xdr:spPr>
      </xdr:pic>
      <xdr:pic>
        <xdr:nvPicPr>
          <xdr:cNvPr id="47" name="Grafikk 46" descr="Muffins kontur">
            <a:extLst>
              <a:ext uri="{FF2B5EF4-FFF2-40B4-BE49-F238E27FC236}">
                <a16:creationId xmlns:a16="http://schemas.microsoft.com/office/drawing/2014/main" id="{AE28CA2D-1C14-9933-2AF6-9C7084288A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289850" y="2305050"/>
            <a:ext cx="434900" cy="434900"/>
          </a:xfrm>
          <a:prstGeom prst="rect">
            <a:avLst/>
          </a:prstGeom>
        </xdr:spPr>
      </xdr:pic>
      <xdr:pic>
        <xdr:nvPicPr>
          <xdr:cNvPr id="48" name="Grafikk 47" descr="Muffins kontur">
            <a:extLst>
              <a:ext uri="{FF2B5EF4-FFF2-40B4-BE49-F238E27FC236}">
                <a16:creationId xmlns:a16="http://schemas.microsoft.com/office/drawing/2014/main" id="{B47FCF7A-DF79-D38C-0919-89719E8CFE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8861350" y="2311400"/>
            <a:ext cx="434900" cy="434900"/>
          </a:xfrm>
          <a:prstGeom prst="rect">
            <a:avLst/>
          </a:prstGeom>
        </xdr:spPr>
      </xdr:pic>
      <xdr:pic>
        <xdr:nvPicPr>
          <xdr:cNvPr id="49" name="Grafikk 48" descr="Muffins kontur">
            <a:extLst>
              <a:ext uri="{FF2B5EF4-FFF2-40B4-BE49-F238E27FC236}">
                <a16:creationId xmlns:a16="http://schemas.microsoft.com/office/drawing/2014/main" id="{E1678647-3C52-31CE-FBA5-21F23A276E3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9274100" y="2286000"/>
            <a:ext cx="434900" cy="434900"/>
          </a:xfrm>
          <a:prstGeom prst="rect">
            <a:avLst/>
          </a:prstGeom>
        </xdr:spPr>
      </xdr:pic>
      <xdr:pic>
        <xdr:nvPicPr>
          <xdr:cNvPr id="50" name="Grafikk 49" descr="Muffins kontur">
            <a:extLst>
              <a:ext uri="{FF2B5EF4-FFF2-40B4-BE49-F238E27FC236}">
                <a16:creationId xmlns:a16="http://schemas.microsoft.com/office/drawing/2014/main" id="{91C7B333-31B5-24E3-AD45-08F32448979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9756700" y="2298700"/>
            <a:ext cx="434900" cy="434900"/>
          </a:xfrm>
          <a:prstGeom prst="rect">
            <a:avLst/>
          </a:prstGeom>
        </xdr:spPr>
      </xdr:pic>
      <xdr:pic>
        <xdr:nvPicPr>
          <xdr:cNvPr id="51" name="Grafikk 50" descr="Muffins kontur">
            <a:extLst>
              <a:ext uri="{FF2B5EF4-FFF2-40B4-BE49-F238E27FC236}">
                <a16:creationId xmlns:a16="http://schemas.microsoft.com/office/drawing/2014/main" id="{14CE4B76-B340-AC8C-9DA2-5E7006258D7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8"/>
              </a:ext>
            </a:extLst>
          </a:blip>
          <a:stretch>
            <a:fillRect/>
          </a:stretch>
        </xdr:blipFill>
        <xdr:spPr>
          <a:xfrm>
            <a:off x="10258350" y="2286000"/>
            <a:ext cx="434900" cy="434900"/>
          </a:xfrm>
          <a:prstGeom prst="rect">
            <a:avLst/>
          </a:prstGeom>
        </xdr:spPr>
      </xdr:pic>
      <xdr:pic>
        <xdr:nvPicPr>
          <xdr:cNvPr id="52" name="Grafikk 51" descr="Kake kontur">
            <a:extLst>
              <a:ext uri="{FF2B5EF4-FFF2-40B4-BE49-F238E27FC236}">
                <a16:creationId xmlns:a16="http://schemas.microsoft.com/office/drawing/2014/main" id="{88EE91BF-AABD-F3C1-688B-B17801D5B5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7354850" y="2916200"/>
            <a:ext cx="914400" cy="914400"/>
          </a:xfrm>
          <a:prstGeom prst="rect">
            <a:avLst/>
          </a:prstGeom>
        </xdr:spPr>
      </xdr:pic>
    </xdr:grpSp>
    <xdr:clientData/>
  </xdr:twoCellAnchor>
  <xdr:twoCellAnchor>
    <xdr:from>
      <xdr:col>7</xdr:col>
      <xdr:colOff>342900</xdr:colOff>
      <xdr:row>21</xdr:row>
      <xdr:rowOff>44450</xdr:rowOff>
    </xdr:from>
    <xdr:to>
      <xdr:col>13</xdr:col>
      <xdr:colOff>38100</xdr:colOff>
      <xdr:row>36</xdr:row>
      <xdr:rowOff>101600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559FA7E6-3A1B-7B9E-9A97-B9D9151396C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</xdr:row>
      <xdr:rowOff>0</xdr:rowOff>
    </xdr:from>
    <xdr:to>
      <xdr:col>2</xdr:col>
      <xdr:colOff>12700</xdr:colOff>
      <xdr:row>11</xdr:row>
      <xdr:rowOff>12700</xdr:rowOff>
    </xdr:to>
    <xdr:pic>
      <xdr:nvPicPr>
        <xdr:cNvPr id="2" name="Bilde 1" descr="RAMUNE KIMURA - YUZU CITRUS (200 ml)">
          <a:extLst>
            <a:ext uri="{FF2B5EF4-FFF2-40B4-BE49-F238E27FC236}">
              <a16:creationId xmlns:a16="http://schemas.microsoft.com/office/drawing/2014/main" id="{FBBAEB72-29F8-09FA-B1B8-BB19EFB5A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6573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12700</xdr:colOff>
      <xdr:row>9</xdr:row>
      <xdr:rowOff>12700</xdr:rowOff>
    </xdr:to>
    <xdr:pic>
      <xdr:nvPicPr>
        <xdr:cNvPr id="3" name="Bilde 2" descr="RAMUNE KIMURA - YUZU CITRUS (200 ml)">
          <a:extLst>
            <a:ext uri="{FF2B5EF4-FFF2-40B4-BE49-F238E27FC236}">
              <a16:creationId xmlns:a16="http://schemas.microsoft.com/office/drawing/2014/main" id="{C5A48D35-B6A2-699B-4072-6099CDF904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0" y="1289050"/>
          <a:ext cx="12700" cy="1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4</xdr:row>
      <xdr:rowOff>89924</xdr:rowOff>
    </xdr:from>
    <xdr:to>
      <xdr:col>1</xdr:col>
      <xdr:colOff>635612</xdr:colOff>
      <xdr:row>12</xdr:row>
      <xdr:rowOff>95250</xdr:rowOff>
    </xdr:to>
    <xdr:pic>
      <xdr:nvPicPr>
        <xdr:cNvPr id="4" name="Bilde 3" descr="Ramune - Jordbær Soda 200ml 1">
          <a:extLst>
            <a:ext uri="{FF2B5EF4-FFF2-40B4-BE49-F238E27FC236}">
              <a16:creationId xmlns:a16="http://schemas.microsoft.com/office/drawing/2014/main" id="{CEAA7551-AB2B-2265-63BB-568F4B460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908050" y="489974"/>
          <a:ext cx="540362" cy="1446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673100</xdr:colOff>
      <xdr:row>36</xdr:row>
      <xdr:rowOff>174625</xdr:rowOff>
    </xdr:from>
    <xdr:to>
      <xdr:col>1</xdr:col>
      <xdr:colOff>102212</xdr:colOff>
      <xdr:row>40</xdr:row>
      <xdr:rowOff>111125</xdr:rowOff>
    </xdr:to>
    <xdr:pic>
      <xdr:nvPicPr>
        <xdr:cNvPr id="22" name="Bilde 21" descr="Ramune - Jordbær Soda 200ml 1">
          <a:extLst>
            <a:ext uri="{FF2B5EF4-FFF2-40B4-BE49-F238E27FC236}">
              <a16:creationId xmlns:a16="http://schemas.microsoft.com/office/drawing/2014/main" id="{4A7E22E4-894B-6293-A1EC-47751EFE98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67310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242570</xdr:colOff>
      <xdr:row>36</xdr:row>
      <xdr:rowOff>174625</xdr:rowOff>
    </xdr:from>
    <xdr:to>
      <xdr:col>1</xdr:col>
      <xdr:colOff>484482</xdr:colOff>
      <xdr:row>40</xdr:row>
      <xdr:rowOff>111125</xdr:rowOff>
    </xdr:to>
    <xdr:pic>
      <xdr:nvPicPr>
        <xdr:cNvPr id="23" name="Bilde 22" descr="Ramune - Jordbær Soda 200ml 1">
          <a:extLst>
            <a:ext uri="{FF2B5EF4-FFF2-40B4-BE49-F238E27FC236}">
              <a16:creationId xmlns:a16="http://schemas.microsoft.com/office/drawing/2014/main" id="{E30F39FC-132D-492E-518B-11264ACC74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105537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624840</xdr:colOff>
      <xdr:row>36</xdr:row>
      <xdr:rowOff>174625</xdr:rowOff>
    </xdr:from>
    <xdr:to>
      <xdr:col>2</xdr:col>
      <xdr:colOff>53952</xdr:colOff>
      <xdr:row>40</xdr:row>
      <xdr:rowOff>111125</xdr:rowOff>
    </xdr:to>
    <xdr:pic>
      <xdr:nvPicPr>
        <xdr:cNvPr id="24" name="Bilde 23" descr="Ramune - Jordbær Soda 200ml 1">
          <a:extLst>
            <a:ext uri="{FF2B5EF4-FFF2-40B4-BE49-F238E27FC236}">
              <a16:creationId xmlns:a16="http://schemas.microsoft.com/office/drawing/2014/main" id="{43D7AEF0-D5A0-3FCD-0B60-8786938B0F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143764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576580</xdr:colOff>
      <xdr:row>36</xdr:row>
      <xdr:rowOff>174625</xdr:rowOff>
    </xdr:from>
    <xdr:to>
      <xdr:col>2</xdr:col>
      <xdr:colOff>818492</xdr:colOff>
      <xdr:row>40</xdr:row>
      <xdr:rowOff>111125</xdr:rowOff>
    </xdr:to>
    <xdr:pic>
      <xdr:nvPicPr>
        <xdr:cNvPr id="37" name="Bilde 36" descr="Ramune - Jordbær Soda 200ml 1">
          <a:extLst>
            <a:ext uri="{FF2B5EF4-FFF2-40B4-BE49-F238E27FC236}">
              <a16:creationId xmlns:a16="http://schemas.microsoft.com/office/drawing/2014/main" id="{EC00C299-B012-EBB1-2582-67ED3A3CD6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220218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958850</xdr:colOff>
      <xdr:row>36</xdr:row>
      <xdr:rowOff>174625</xdr:rowOff>
    </xdr:from>
    <xdr:to>
      <xdr:col>3</xdr:col>
      <xdr:colOff>191112</xdr:colOff>
      <xdr:row>40</xdr:row>
      <xdr:rowOff>111125</xdr:rowOff>
    </xdr:to>
    <xdr:pic>
      <xdr:nvPicPr>
        <xdr:cNvPr id="38" name="Bilde 37" descr="Ramune - Jordbær Soda 200ml 1">
          <a:extLst>
            <a:ext uri="{FF2B5EF4-FFF2-40B4-BE49-F238E27FC236}">
              <a16:creationId xmlns:a16="http://schemas.microsoft.com/office/drawing/2014/main" id="{45FE6A03-405E-04D6-BA6D-A53E518DF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258445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331470</xdr:colOff>
      <xdr:row>36</xdr:row>
      <xdr:rowOff>174625</xdr:rowOff>
    </xdr:from>
    <xdr:to>
      <xdr:col>3</xdr:col>
      <xdr:colOff>573382</xdr:colOff>
      <xdr:row>40</xdr:row>
      <xdr:rowOff>111125</xdr:rowOff>
    </xdr:to>
    <xdr:pic>
      <xdr:nvPicPr>
        <xdr:cNvPr id="39" name="Bilde 38" descr="Ramune - Jordbær Soda 200ml 1">
          <a:extLst>
            <a:ext uri="{FF2B5EF4-FFF2-40B4-BE49-F238E27FC236}">
              <a16:creationId xmlns:a16="http://schemas.microsoft.com/office/drawing/2014/main" id="{6A29C9E9-F110-ACB4-4D60-49B5730541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296672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713740</xdr:colOff>
      <xdr:row>36</xdr:row>
      <xdr:rowOff>174625</xdr:rowOff>
    </xdr:from>
    <xdr:to>
      <xdr:col>4</xdr:col>
      <xdr:colOff>142852</xdr:colOff>
      <xdr:row>40</xdr:row>
      <xdr:rowOff>111125</xdr:rowOff>
    </xdr:to>
    <xdr:pic>
      <xdr:nvPicPr>
        <xdr:cNvPr id="40" name="Bilde 39" descr="Ramune - Jordbær Soda 200ml 1">
          <a:extLst>
            <a:ext uri="{FF2B5EF4-FFF2-40B4-BE49-F238E27FC236}">
              <a16:creationId xmlns:a16="http://schemas.microsoft.com/office/drawing/2014/main" id="{922B641C-D69E-714A-B0C6-7E1619F3C8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334899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283210</xdr:colOff>
      <xdr:row>36</xdr:row>
      <xdr:rowOff>174625</xdr:rowOff>
    </xdr:from>
    <xdr:to>
      <xdr:col>4</xdr:col>
      <xdr:colOff>525122</xdr:colOff>
      <xdr:row>40</xdr:row>
      <xdr:rowOff>111125</xdr:rowOff>
    </xdr:to>
    <xdr:pic>
      <xdr:nvPicPr>
        <xdr:cNvPr id="41" name="Bilde 40" descr="Ramune - Jordbær Soda 200ml 1">
          <a:extLst>
            <a:ext uri="{FF2B5EF4-FFF2-40B4-BE49-F238E27FC236}">
              <a16:creationId xmlns:a16="http://schemas.microsoft.com/office/drawing/2014/main" id="{505C5892-5B68-EC7D-3445-F07735845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373126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665480</xdr:colOff>
      <xdr:row>36</xdr:row>
      <xdr:rowOff>174625</xdr:rowOff>
    </xdr:from>
    <xdr:to>
      <xdr:col>5</xdr:col>
      <xdr:colOff>94592</xdr:colOff>
      <xdr:row>40</xdr:row>
      <xdr:rowOff>111125</xdr:rowOff>
    </xdr:to>
    <xdr:pic>
      <xdr:nvPicPr>
        <xdr:cNvPr id="42" name="Bilde 41" descr="Ramune - Jordbær Soda 200ml 1">
          <a:extLst>
            <a:ext uri="{FF2B5EF4-FFF2-40B4-BE49-F238E27FC236}">
              <a16:creationId xmlns:a16="http://schemas.microsoft.com/office/drawing/2014/main" id="{CAE191E2-E0F9-BA24-7812-BC487ACC2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411353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194310</xdr:colOff>
      <xdr:row>36</xdr:row>
      <xdr:rowOff>174625</xdr:rowOff>
    </xdr:from>
    <xdr:to>
      <xdr:col>2</xdr:col>
      <xdr:colOff>436222</xdr:colOff>
      <xdr:row>40</xdr:row>
      <xdr:rowOff>111125</xdr:rowOff>
    </xdr:to>
    <xdr:pic>
      <xdr:nvPicPr>
        <xdr:cNvPr id="71" name="Bilde 70" descr="Ramune - Jordbær Soda 200ml 1">
          <a:extLst>
            <a:ext uri="{FF2B5EF4-FFF2-40B4-BE49-F238E27FC236}">
              <a16:creationId xmlns:a16="http://schemas.microsoft.com/office/drawing/2014/main" id="{2134EBC9-31FE-42D8-8AF6-E489E2C55F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1819910" y="5076825"/>
          <a:ext cx="24191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13</xdr:row>
      <xdr:rowOff>101600</xdr:rowOff>
    </xdr:from>
    <xdr:to>
      <xdr:col>8</xdr:col>
      <xdr:colOff>615950</xdr:colOff>
      <xdr:row>22</xdr:row>
      <xdr:rowOff>163550</xdr:rowOff>
    </xdr:to>
    <xdr:grpSp>
      <xdr:nvGrpSpPr>
        <xdr:cNvPr id="112" name="Gruppe 111">
          <a:extLst>
            <a:ext uri="{FF2B5EF4-FFF2-40B4-BE49-F238E27FC236}">
              <a16:creationId xmlns:a16="http://schemas.microsoft.com/office/drawing/2014/main" id="{F5FB15BD-73A7-909C-FFCF-77ACB090E463}"/>
            </a:ext>
          </a:extLst>
        </xdr:cNvPr>
        <xdr:cNvGrpSpPr/>
      </xdr:nvGrpSpPr>
      <xdr:grpSpPr>
        <a:xfrm>
          <a:off x="889000" y="2565400"/>
          <a:ext cx="6483350" cy="1662150"/>
          <a:chOff x="1644650" y="2038350"/>
          <a:chExt cx="6483350" cy="1662150"/>
        </a:xfrm>
      </xdr:grpSpPr>
      <xdr:grpSp>
        <xdr:nvGrpSpPr>
          <xdr:cNvPr id="111" name="Gruppe 110">
            <a:extLst>
              <a:ext uri="{FF2B5EF4-FFF2-40B4-BE49-F238E27FC236}">
                <a16:creationId xmlns:a16="http://schemas.microsoft.com/office/drawing/2014/main" id="{E551AA45-36A3-EF1A-B53B-7A4B25E4B15E}"/>
              </a:ext>
            </a:extLst>
          </xdr:cNvPr>
          <xdr:cNvGrpSpPr/>
        </xdr:nvGrpSpPr>
        <xdr:grpSpPr>
          <a:xfrm>
            <a:off x="1644650" y="2101000"/>
            <a:ext cx="4457700" cy="1599500"/>
            <a:chOff x="1644650" y="2101000"/>
            <a:chExt cx="4457700" cy="1599500"/>
          </a:xfrm>
        </xdr:grpSpPr>
        <xdr:pic>
          <xdr:nvPicPr>
            <xdr:cNvPr id="91" name="Grafikk 90" descr="Pil: krumming med klokken med heldekkende fyll">
              <a:extLst>
                <a:ext uri="{FF2B5EF4-FFF2-40B4-BE49-F238E27FC236}">
                  <a16:creationId xmlns:a16="http://schemas.microsoft.com/office/drawing/2014/main" id="{E5ACB4B3-CAC5-ECDE-E5D4-0194A507A77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tretch>
              <a:fillRect/>
            </a:stretch>
          </xdr:blipFill>
          <xdr:spPr>
            <a:xfrm rot="16200000">
              <a:off x="2702700" y="2772550"/>
              <a:ext cx="914400" cy="914400"/>
            </a:xfrm>
            <a:prstGeom prst="rect">
              <a:avLst/>
            </a:prstGeom>
          </xdr:spPr>
        </xdr:pic>
        <xdr:pic>
          <xdr:nvPicPr>
            <xdr:cNvPr id="95" name="Grafikk 94" descr="Tilbake med heldekkende fyll">
              <a:extLst>
                <a:ext uri="{FF2B5EF4-FFF2-40B4-BE49-F238E27FC236}">
                  <a16:creationId xmlns:a16="http://schemas.microsoft.com/office/drawing/2014/main" id="{2FAE1BBB-8183-9D99-C383-54158A9AA6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tretch>
              <a:fillRect/>
            </a:stretch>
          </xdr:blipFill>
          <xdr:spPr>
            <a:xfrm>
              <a:off x="2234350" y="2101000"/>
              <a:ext cx="914400" cy="914400"/>
            </a:xfrm>
            <a:prstGeom prst="rect">
              <a:avLst/>
            </a:prstGeom>
          </xdr:spPr>
        </xdr:pic>
        <xdr:sp macro="" textlink="">
          <xdr:nvSpPr>
            <xdr:cNvPr id="96" name="Rektangel 95">
              <a:extLst>
                <a:ext uri="{FF2B5EF4-FFF2-40B4-BE49-F238E27FC236}">
                  <a16:creationId xmlns:a16="http://schemas.microsoft.com/office/drawing/2014/main" id="{E717F207-76E4-8558-6EB0-DE22545130B7}"/>
                </a:ext>
              </a:extLst>
            </xdr:cNvPr>
            <xdr:cNvSpPr/>
          </xdr:nvSpPr>
          <xdr:spPr>
            <a:xfrm>
              <a:off x="1644650" y="2676525"/>
              <a:ext cx="584200" cy="46355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nb-NO" sz="2000">
                  <a:solidFill>
                    <a:sysClr val="windowText" lastClr="000000"/>
                  </a:solidFill>
                </a:rPr>
                <a:t>l</a:t>
              </a:r>
            </a:p>
          </xdr:txBody>
        </xdr:sp>
        <xdr:sp macro="" textlink="">
          <xdr:nvSpPr>
            <xdr:cNvPr id="97" name="Rektangel 96">
              <a:extLst>
                <a:ext uri="{FF2B5EF4-FFF2-40B4-BE49-F238E27FC236}">
                  <a16:creationId xmlns:a16="http://schemas.microsoft.com/office/drawing/2014/main" id="{3DC1D986-C278-4C16-9D50-EF0D44F2CB4C}"/>
                </a:ext>
              </a:extLst>
            </xdr:cNvPr>
            <xdr:cNvSpPr/>
          </xdr:nvSpPr>
          <xdr:spPr>
            <a:xfrm>
              <a:off x="3517900" y="2676525"/>
              <a:ext cx="584200" cy="46355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nb-NO" sz="2000">
                  <a:solidFill>
                    <a:sysClr val="windowText" lastClr="000000"/>
                  </a:solidFill>
                </a:rPr>
                <a:t>dl</a:t>
              </a:r>
            </a:p>
          </xdr:txBody>
        </xdr:sp>
        <xdr:pic>
          <xdr:nvPicPr>
            <xdr:cNvPr id="98" name="Grafikk 97" descr="Pil: krumming med klokken med heldekkende fyll">
              <a:extLst>
                <a:ext uri="{FF2B5EF4-FFF2-40B4-BE49-F238E27FC236}">
                  <a16:creationId xmlns:a16="http://schemas.microsoft.com/office/drawing/2014/main" id="{A0FA9E6D-4C95-4357-BEF0-3DB07E48D5A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4"/>
                </a:ext>
              </a:extLst>
            </a:blip>
            <a:stretch>
              <a:fillRect/>
            </a:stretch>
          </xdr:blipFill>
          <xdr:spPr>
            <a:xfrm rot="16200000">
              <a:off x="4653000" y="2786100"/>
              <a:ext cx="914400" cy="914400"/>
            </a:xfrm>
            <a:prstGeom prst="rect">
              <a:avLst/>
            </a:prstGeom>
          </xdr:spPr>
        </xdr:pic>
        <xdr:pic>
          <xdr:nvPicPr>
            <xdr:cNvPr id="99" name="Grafikk 98" descr="Tilbake med heldekkende fyll">
              <a:extLst>
                <a:ext uri="{FF2B5EF4-FFF2-40B4-BE49-F238E27FC236}">
                  <a16:creationId xmlns:a16="http://schemas.microsoft.com/office/drawing/2014/main" id="{D51A8D2E-978A-40A5-9B80-05A7EDB45AA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 val="0"/>
                </a:ext>
                <a:ext uri="{96DAC541-7B7A-43D3-8B79-37D633B846F1}">
                  <asvg:svgBlip xmlns:asvg="http://schemas.microsoft.com/office/drawing/2016/SVG/main" r:embed="rId6"/>
                </a:ext>
              </a:extLst>
            </a:blip>
            <a:stretch>
              <a:fillRect/>
            </a:stretch>
          </xdr:blipFill>
          <xdr:spPr>
            <a:xfrm>
              <a:off x="4076700" y="2108200"/>
              <a:ext cx="914400" cy="914400"/>
            </a:xfrm>
            <a:prstGeom prst="rect">
              <a:avLst/>
            </a:prstGeom>
          </xdr:spPr>
        </xdr:pic>
        <xdr:sp macro="" textlink="">
          <xdr:nvSpPr>
            <xdr:cNvPr id="100" name="Rektangel 99">
              <a:extLst>
                <a:ext uri="{FF2B5EF4-FFF2-40B4-BE49-F238E27FC236}">
                  <a16:creationId xmlns:a16="http://schemas.microsoft.com/office/drawing/2014/main" id="{C380DED7-7138-4F97-A8ED-EFFD8CF529F1}"/>
                </a:ext>
              </a:extLst>
            </xdr:cNvPr>
            <xdr:cNvSpPr/>
          </xdr:nvSpPr>
          <xdr:spPr>
            <a:xfrm>
              <a:off x="5518150" y="2584450"/>
              <a:ext cx="584200" cy="463550"/>
            </a:xfrm>
            <a:prstGeom prst="rect">
              <a:avLst/>
            </a:prstGeom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ctr"/>
            <a:lstStyle/>
            <a:p>
              <a:pPr algn="ctr"/>
              <a:r>
                <a:rPr lang="nb-NO" sz="2000">
                  <a:solidFill>
                    <a:sysClr val="windowText" lastClr="000000"/>
                  </a:solidFill>
                </a:rPr>
                <a:t>cl</a:t>
              </a:r>
            </a:p>
          </xdr:txBody>
        </xdr:sp>
        <xdr:sp macro="" textlink="">
          <xdr:nvSpPr>
            <xdr:cNvPr id="101" name="Ellipse 100">
              <a:extLst>
                <a:ext uri="{FF2B5EF4-FFF2-40B4-BE49-F238E27FC236}">
                  <a16:creationId xmlns:a16="http://schemas.microsoft.com/office/drawing/2014/main" id="{C9D6D0D2-84C0-6193-5447-3CD0D25795D2}"/>
                </a:ext>
              </a:extLst>
            </xdr:cNvPr>
            <xdr:cNvSpPr/>
          </xdr:nvSpPr>
          <xdr:spPr>
            <a:xfrm>
              <a:off x="3073400" y="2286000"/>
              <a:ext cx="628650" cy="400050"/>
            </a:xfrm>
            <a:prstGeom prst="ellipse">
              <a:avLst/>
            </a:prstGeom>
            <a:solidFill>
              <a:schemeClr val="bg2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nb-NO" sz="1100"/>
                <a:t>* 10</a:t>
              </a:r>
            </a:p>
          </xdr:txBody>
        </xdr:sp>
        <xdr:sp macro="" textlink="">
          <xdr:nvSpPr>
            <xdr:cNvPr id="102" name="Ellipse 101">
              <a:extLst>
                <a:ext uri="{FF2B5EF4-FFF2-40B4-BE49-F238E27FC236}">
                  <a16:creationId xmlns:a16="http://schemas.microsoft.com/office/drawing/2014/main" id="{4A9E3DBE-D745-49DE-806A-2A80BE8E1B0C}"/>
                </a:ext>
              </a:extLst>
            </xdr:cNvPr>
            <xdr:cNvSpPr/>
          </xdr:nvSpPr>
          <xdr:spPr>
            <a:xfrm>
              <a:off x="4921250" y="2216150"/>
              <a:ext cx="628650" cy="400050"/>
            </a:xfrm>
            <a:prstGeom prst="ellipse">
              <a:avLst/>
            </a:prstGeom>
            <a:solidFill>
              <a:schemeClr val="bg2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nb-NO" sz="1100"/>
                <a:t>* 10</a:t>
              </a:r>
            </a:p>
          </xdr:txBody>
        </xdr:sp>
        <xdr:sp macro="" textlink="">
          <xdr:nvSpPr>
            <xdr:cNvPr id="103" name="Ellipse 102">
              <a:extLst>
                <a:ext uri="{FF2B5EF4-FFF2-40B4-BE49-F238E27FC236}">
                  <a16:creationId xmlns:a16="http://schemas.microsoft.com/office/drawing/2014/main" id="{4C6DA0EE-9323-407F-ABA1-565AD9D8FCF0}"/>
                </a:ext>
              </a:extLst>
            </xdr:cNvPr>
            <xdr:cNvSpPr/>
          </xdr:nvSpPr>
          <xdr:spPr>
            <a:xfrm>
              <a:off x="2133600" y="3136900"/>
              <a:ext cx="628650" cy="400050"/>
            </a:xfrm>
            <a:prstGeom prst="ellipse">
              <a:avLst/>
            </a:prstGeom>
            <a:solidFill>
              <a:schemeClr val="bg2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nb-NO" sz="1100"/>
                <a:t>/ 10</a:t>
              </a:r>
            </a:p>
          </xdr:txBody>
        </xdr:sp>
        <xdr:sp macro="" textlink="">
          <xdr:nvSpPr>
            <xdr:cNvPr id="104" name="Ellipse 103">
              <a:extLst>
                <a:ext uri="{FF2B5EF4-FFF2-40B4-BE49-F238E27FC236}">
                  <a16:creationId xmlns:a16="http://schemas.microsoft.com/office/drawing/2014/main" id="{9D23ECDA-F457-4DDB-8E4D-52485882FB72}"/>
                </a:ext>
              </a:extLst>
            </xdr:cNvPr>
            <xdr:cNvSpPr/>
          </xdr:nvSpPr>
          <xdr:spPr>
            <a:xfrm>
              <a:off x="4057650" y="3162300"/>
              <a:ext cx="628650" cy="400050"/>
            </a:xfrm>
            <a:prstGeom prst="ellipse">
              <a:avLst/>
            </a:prstGeom>
            <a:solidFill>
              <a:schemeClr val="bg2">
                <a:lumMod val="75000"/>
              </a:schemeClr>
            </a:solidFill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r>
                <a:rPr lang="nb-NO" sz="1100"/>
                <a:t>/ 10</a:t>
              </a:r>
            </a:p>
          </xdr:txBody>
        </xdr:sp>
      </xdr:grpSp>
      <xdr:pic>
        <xdr:nvPicPr>
          <xdr:cNvPr id="106" name="Grafikk 105" descr="Pil: krumming med klokken med heldekkende fyll">
            <a:extLst>
              <a:ext uri="{FF2B5EF4-FFF2-40B4-BE49-F238E27FC236}">
                <a16:creationId xmlns:a16="http://schemas.microsoft.com/office/drawing/2014/main" id="{B5B6BE43-9CC2-4127-960E-E52DF9A8ED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 rot="16200000">
            <a:off x="6678650" y="2716250"/>
            <a:ext cx="914400" cy="914400"/>
          </a:xfrm>
          <a:prstGeom prst="rect">
            <a:avLst/>
          </a:prstGeom>
        </xdr:spPr>
      </xdr:pic>
      <xdr:pic>
        <xdr:nvPicPr>
          <xdr:cNvPr id="107" name="Grafikk 106" descr="Tilbake med heldekkende fyll">
            <a:extLst>
              <a:ext uri="{FF2B5EF4-FFF2-40B4-BE49-F238E27FC236}">
                <a16:creationId xmlns:a16="http://schemas.microsoft.com/office/drawing/2014/main" id="{835D3160-5A4C-414C-A7E5-A457D420041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6"/>
              </a:ext>
            </a:extLst>
          </a:blip>
          <a:stretch>
            <a:fillRect/>
          </a:stretch>
        </xdr:blipFill>
        <xdr:spPr>
          <a:xfrm>
            <a:off x="6102350" y="2038350"/>
            <a:ext cx="914400" cy="914400"/>
          </a:xfrm>
          <a:prstGeom prst="rect">
            <a:avLst/>
          </a:prstGeom>
        </xdr:spPr>
      </xdr:pic>
      <xdr:sp macro="" textlink="">
        <xdr:nvSpPr>
          <xdr:cNvPr id="108" name="Rektangel 107">
            <a:extLst>
              <a:ext uri="{FF2B5EF4-FFF2-40B4-BE49-F238E27FC236}">
                <a16:creationId xmlns:a16="http://schemas.microsoft.com/office/drawing/2014/main" id="{CD38A2ED-22B7-4D6E-AE7E-9B89013DD3BD}"/>
              </a:ext>
            </a:extLst>
          </xdr:cNvPr>
          <xdr:cNvSpPr/>
        </xdr:nvSpPr>
        <xdr:spPr>
          <a:xfrm>
            <a:off x="7543800" y="2514600"/>
            <a:ext cx="584200" cy="463550"/>
          </a:xfrm>
          <a:prstGeom prst="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nb-NO" sz="2000">
                <a:solidFill>
                  <a:sysClr val="windowText" lastClr="000000"/>
                </a:solidFill>
              </a:rPr>
              <a:t>ml</a:t>
            </a:r>
          </a:p>
        </xdr:txBody>
      </xdr:sp>
      <xdr:sp macro="" textlink="">
        <xdr:nvSpPr>
          <xdr:cNvPr id="109" name="Ellipse 108">
            <a:extLst>
              <a:ext uri="{FF2B5EF4-FFF2-40B4-BE49-F238E27FC236}">
                <a16:creationId xmlns:a16="http://schemas.microsoft.com/office/drawing/2014/main" id="{E2FDC2A9-989F-4F70-B96E-B816FFA7A58E}"/>
              </a:ext>
            </a:extLst>
          </xdr:cNvPr>
          <xdr:cNvSpPr/>
        </xdr:nvSpPr>
        <xdr:spPr>
          <a:xfrm>
            <a:off x="6946900" y="2146300"/>
            <a:ext cx="628650" cy="400050"/>
          </a:xfrm>
          <a:prstGeom prst="ellipse">
            <a:avLst/>
          </a:prstGeom>
          <a:solidFill>
            <a:schemeClr val="bg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nb-NO" sz="1100"/>
              <a:t>* 10</a:t>
            </a:r>
          </a:p>
        </xdr:txBody>
      </xdr:sp>
      <xdr:sp macro="" textlink="">
        <xdr:nvSpPr>
          <xdr:cNvPr id="110" name="Ellipse 109">
            <a:extLst>
              <a:ext uri="{FF2B5EF4-FFF2-40B4-BE49-F238E27FC236}">
                <a16:creationId xmlns:a16="http://schemas.microsoft.com/office/drawing/2014/main" id="{06C3B6CA-057F-4557-83B5-E959C52CEA54}"/>
              </a:ext>
            </a:extLst>
          </xdr:cNvPr>
          <xdr:cNvSpPr/>
        </xdr:nvSpPr>
        <xdr:spPr>
          <a:xfrm>
            <a:off x="6083300" y="3092450"/>
            <a:ext cx="628650" cy="400050"/>
          </a:xfrm>
          <a:prstGeom prst="ellipse">
            <a:avLst/>
          </a:prstGeom>
          <a:solidFill>
            <a:schemeClr val="bg2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nb-NO" sz="1100"/>
              <a:t>/ 10</a:t>
            </a:r>
          </a:p>
        </xdr:txBody>
      </xdr:sp>
    </xdr:grpSp>
    <xdr:clientData/>
  </xdr:twoCellAnchor>
  <xdr:twoCellAnchor>
    <xdr:from>
      <xdr:col>0</xdr:col>
      <xdr:colOff>698500</xdr:colOff>
      <xdr:row>41</xdr:row>
      <xdr:rowOff>120650</xdr:rowOff>
    </xdr:from>
    <xdr:to>
      <xdr:col>1</xdr:col>
      <xdr:colOff>127612</xdr:colOff>
      <xdr:row>45</xdr:row>
      <xdr:rowOff>63500</xdr:rowOff>
    </xdr:to>
    <xdr:pic>
      <xdr:nvPicPr>
        <xdr:cNvPr id="113" name="Bilde 112" descr="Ramune - Jordbær Soda 200ml 1">
          <a:extLst>
            <a:ext uri="{FF2B5EF4-FFF2-40B4-BE49-F238E27FC236}">
              <a16:creationId xmlns:a16="http://schemas.microsoft.com/office/drawing/2014/main" id="{A63CB92E-DA7F-4244-8BFE-B1AE8A04B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698500" y="71755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267970</xdr:colOff>
      <xdr:row>41</xdr:row>
      <xdr:rowOff>120650</xdr:rowOff>
    </xdr:from>
    <xdr:to>
      <xdr:col>1</xdr:col>
      <xdr:colOff>509882</xdr:colOff>
      <xdr:row>45</xdr:row>
      <xdr:rowOff>63500</xdr:rowOff>
    </xdr:to>
    <xdr:pic>
      <xdr:nvPicPr>
        <xdr:cNvPr id="114" name="Bilde 113" descr="Ramune - Jordbær Soda 200ml 1">
          <a:extLst>
            <a:ext uri="{FF2B5EF4-FFF2-40B4-BE49-F238E27FC236}">
              <a16:creationId xmlns:a16="http://schemas.microsoft.com/office/drawing/2014/main" id="{E8EB9352-EB53-484E-BEDC-4B70A9CE40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1080770" y="71755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650240</xdr:colOff>
      <xdr:row>41</xdr:row>
      <xdr:rowOff>120650</xdr:rowOff>
    </xdr:from>
    <xdr:to>
      <xdr:col>2</xdr:col>
      <xdr:colOff>79352</xdr:colOff>
      <xdr:row>45</xdr:row>
      <xdr:rowOff>63500</xdr:rowOff>
    </xdr:to>
    <xdr:pic>
      <xdr:nvPicPr>
        <xdr:cNvPr id="115" name="Bilde 114" descr="Ramune - Jordbær Soda 200ml 1">
          <a:extLst>
            <a:ext uri="{FF2B5EF4-FFF2-40B4-BE49-F238E27FC236}">
              <a16:creationId xmlns:a16="http://schemas.microsoft.com/office/drawing/2014/main" id="{4EED737F-1760-483E-B68A-F6C15EBA0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1463040" y="71755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601980</xdr:colOff>
      <xdr:row>41</xdr:row>
      <xdr:rowOff>120650</xdr:rowOff>
    </xdr:from>
    <xdr:to>
      <xdr:col>2</xdr:col>
      <xdr:colOff>843892</xdr:colOff>
      <xdr:row>45</xdr:row>
      <xdr:rowOff>63500</xdr:rowOff>
    </xdr:to>
    <xdr:pic>
      <xdr:nvPicPr>
        <xdr:cNvPr id="116" name="Bilde 115" descr="Ramune - Jordbær Soda 200ml 1">
          <a:extLst>
            <a:ext uri="{FF2B5EF4-FFF2-40B4-BE49-F238E27FC236}">
              <a16:creationId xmlns:a16="http://schemas.microsoft.com/office/drawing/2014/main" id="{5EDD8A5D-E9C6-45D3-9FF7-EE213EDE8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2227580" y="71755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984250</xdr:colOff>
      <xdr:row>41</xdr:row>
      <xdr:rowOff>120650</xdr:rowOff>
    </xdr:from>
    <xdr:to>
      <xdr:col>3</xdr:col>
      <xdr:colOff>216512</xdr:colOff>
      <xdr:row>45</xdr:row>
      <xdr:rowOff>63500</xdr:rowOff>
    </xdr:to>
    <xdr:pic>
      <xdr:nvPicPr>
        <xdr:cNvPr id="117" name="Bilde 116" descr="Ramune - Jordbær Soda 200ml 1">
          <a:extLst>
            <a:ext uri="{FF2B5EF4-FFF2-40B4-BE49-F238E27FC236}">
              <a16:creationId xmlns:a16="http://schemas.microsoft.com/office/drawing/2014/main" id="{6CBDEE05-E902-44E0-8A0E-4FE3831DE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2609850" y="7175500"/>
          <a:ext cx="29906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356870</xdr:colOff>
      <xdr:row>41</xdr:row>
      <xdr:rowOff>120650</xdr:rowOff>
    </xdr:from>
    <xdr:to>
      <xdr:col>3</xdr:col>
      <xdr:colOff>598782</xdr:colOff>
      <xdr:row>45</xdr:row>
      <xdr:rowOff>63500</xdr:rowOff>
    </xdr:to>
    <xdr:pic>
      <xdr:nvPicPr>
        <xdr:cNvPr id="118" name="Bilde 117" descr="Ramune - Jordbær Soda 200ml 1">
          <a:extLst>
            <a:ext uri="{FF2B5EF4-FFF2-40B4-BE49-F238E27FC236}">
              <a16:creationId xmlns:a16="http://schemas.microsoft.com/office/drawing/2014/main" id="{7D4BBF73-58EE-4B85-A10D-BCFB7A2D27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3049270" y="71755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219710</xdr:colOff>
      <xdr:row>41</xdr:row>
      <xdr:rowOff>120650</xdr:rowOff>
    </xdr:from>
    <xdr:to>
      <xdr:col>2</xdr:col>
      <xdr:colOff>461622</xdr:colOff>
      <xdr:row>45</xdr:row>
      <xdr:rowOff>63500</xdr:rowOff>
    </xdr:to>
    <xdr:pic>
      <xdr:nvPicPr>
        <xdr:cNvPr id="119" name="Bilde 118" descr="Ramune - Jordbær Soda 200ml 1">
          <a:extLst>
            <a:ext uri="{FF2B5EF4-FFF2-40B4-BE49-F238E27FC236}">
              <a16:creationId xmlns:a16="http://schemas.microsoft.com/office/drawing/2014/main" id="{9D7737CF-FA35-40A9-9B71-55626085AF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1845310" y="71755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184150</xdr:colOff>
      <xdr:row>37</xdr:row>
      <xdr:rowOff>25400</xdr:rowOff>
    </xdr:from>
    <xdr:to>
      <xdr:col>5</xdr:col>
      <xdr:colOff>426062</xdr:colOff>
      <xdr:row>40</xdr:row>
      <xdr:rowOff>139700</xdr:rowOff>
    </xdr:to>
    <xdr:pic>
      <xdr:nvPicPr>
        <xdr:cNvPr id="120" name="Bilde 119" descr="Ramune - Jordbær Soda 200ml 1">
          <a:extLst>
            <a:ext uri="{FF2B5EF4-FFF2-40B4-BE49-F238E27FC236}">
              <a16:creationId xmlns:a16="http://schemas.microsoft.com/office/drawing/2014/main" id="{FF405CC3-4F2D-4C41-91A9-B0923ADCD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4502150" y="684530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495300</xdr:colOff>
      <xdr:row>37</xdr:row>
      <xdr:rowOff>44450</xdr:rowOff>
    </xdr:from>
    <xdr:to>
      <xdr:col>5</xdr:col>
      <xdr:colOff>737212</xdr:colOff>
      <xdr:row>40</xdr:row>
      <xdr:rowOff>158750</xdr:rowOff>
    </xdr:to>
    <xdr:pic>
      <xdr:nvPicPr>
        <xdr:cNvPr id="121" name="Bilde 120" descr="Ramune - Jordbær Soda 200ml 1">
          <a:extLst>
            <a:ext uri="{FF2B5EF4-FFF2-40B4-BE49-F238E27FC236}">
              <a16:creationId xmlns:a16="http://schemas.microsoft.com/office/drawing/2014/main" id="{F6FD292F-EA10-45FB-B165-2A565EC906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530" r="30121"/>
        <a:stretch/>
      </xdr:blipFill>
      <xdr:spPr bwMode="auto">
        <a:xfrm>
          <a:off x="4813300" y="6864350"/>
          <a:ext cx="241912" cy="654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158749</xdr:colOff>
      <xdr:row>5</xdr:row>
      <xdr:rowOff>152400</xdr:rowOff>
    </xdr:from>
    <xdr:to>
      <xdr:col>8</xdr:col>
      <xdr:colOff>647700</xdr:colOff>
      <xdr:row>20</xdr:row>
      <xdr:rowOff>171450</xdr:rowOff>
    </xdr:to>
    <xdr:pic>
      <xdr:nvPicPr>
        <xdr:cNvPr id="5" name="Bilde 4" descr="Tomat pizza">
          <a:extLst>
            <a:ext uri="{FF2B5EF4-FFF2-40B4-BE49-F238E27FC236}">
              <a16:creationId xmlns:a16="http://schemas.microsoft.com/office/drawing/2014/main" id="{508DAEEB-2CBC-3DB3-85DA-3E273C65C1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>
                      <a14:foregroundMark x1="69595" y1="50979" x2="69595" y2="50979"/>
                      <a14:backgroundMark x1="61946" y1="44009" x2="61946" y2="44009"/>
                      <a14:backgroundMark x1="59977" y1="45737" x2="59977" y2="45737"/>
                      <a14:backgroundMark x1="52934" y1="50461" x2="52934" y2="50461"/>
                      <a14:backgroundMark x1="63650" y1="58813" x2="63650" y2="5881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4732" t="15473" r="23448" b="15635"/>
        <a:stretch/>
      </xdr:blipFill>
      <xdr:spPr>
        <a:xfrm>
          <a:off x="5492749" y="704850"/>
          <a:ext cx="3073401" cy="2686050"/>
        </a:xfrm>
        <a:prstGeom prst="rect">
          <a:avLst/>
        </a:prstGeom>
      </xdr:spPr>
    </xdr:pic>
    <xdr:clientData/>
  </xdr:twoCellAnchor>
  <xdr:twoCellAnchor editAs="oneCell">
    <xdr:from>
      <xdr:col>0</xdr:col>
      <xdr:colOff>463550</xdr:colOff>
      <xdr:row>4</xdr:row>
      <xdr:rowOff>88900</xdr:rowOff>
    </xdr:from>
    <xdr:to>
      <xdr:col>4</xdr:col>
      <xdr:colOff>615950</xdr:colOff>
      <xdr:row>23</xdr:row>
      <xdr:rowOff>95250</xdr:rowOff>
    </xdr:to>
    <xdr:pic>
      <xdr:nvPicPr>
        <xdr:cNvPr id="7" name="Bilde 6" descr="Pepperonipizza på blå bakgrunn">
          <a:extLst>
            <a:ext uri="{FF2B5EF4-FFF2-40B4-BE49-F238E27FC236}">
              <a16:creationId xmlns:a16="http://schemas.microsoft.com/office/drawing/2014/main" id="{1F6BFB91-6484-6643-E92B-AFE3FDD723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6397" t="15906" r="26442" b="15721"/>
        <a:stretch/>
      </xdr:blipFill>
      <xdr:spPr>
        <a:xfrm>
          <a:off x="463550" y="444500"/>
          <a:ext cx="3403600" cy="3384550"/>
        </a:xfrm>
        <a:prstGeom prst="rect">
          <a:avLst/>
        </a:prstGeom>
      </xdr:spPr>
    </xdr:pic>
    <xdr:clientData/>
  </xdr:twoCellAnchor>
  <xdr:twoCellAnchor>
    <xdr:from>
      <xdr:col>2</xdr:col>
      <xdr:colOff>292100</xdr:colOff>
      <xdr:row>5</xdr:row>
      <xdr:rowOff>19050</xdr:rowOff>
    </xdr:from>
    <xdr:to>
      <xdr:col>2</xdr:col>
      <xdr:colOff>514350</xdr:colOff>
      <xdr:row>22</xdr:row>
      <xdr:rowOff>31750</xdr:rowOff>
    </xdr:to>
    <xdr:sp macro="" textlink="">
      <xdr:nvSpPr>
        <xdr:cNvPr id="8" name="Rektangel: avrundede hjørner 7">
          <a:extLst>
            <a:ext uri="{FF2B5EF4-FFF2-40B4-BE49-F238E27FC236}">
              <a16:creationId xmlns:a16="http://schemas.microsoft.com/office/drawing/2014/main" id="{0550DDF6-6ECD-FDAF-3B94-9B04680618FA}"/>
            </a:ext>
          </a:extLst>
        </xdr:cNvPr>
        <xdr:cNvSpPr/>
      </xdr:nvSpPr>
      <xdr:spPr>
        <a:xfrm>
          <a:off x="1917700" y="996950"/>
          <a:ext cx="222250" cy="3035300"/>
        </a:xfrm>
        <a:prstGeom prst="roundRect">
          <a:avLst/>
        </a:prstGeom>
        <a:solidFill>
          <a:srgbClr val="24AC2A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nb-NO" sz="1100"/>
            <a:t>Diamter</a:t>
          </a:r>
        </a:p>
      </xdr:txBody>
    </xdr:sp>
    <xdr:clientData/>
  </xdr:twoCellAnchor>
  <xdr:twoCellAnchor>
    <xdr:from>
      <xdr:col>6</xdr:col>
      <xdr:colOff>781050</xdr:colOff>
      <xdr:row>10</xdr:row>
      <xdr:rowOff>152400</xdr:rowOff>
    </xdr:from>
    <xdr:to>
      <xdr:col>8</xdr:col>
      <xdr:colOff>323850</xdr:colOff>
      <xdr:row>13</xdr:row>
      <xdr:rowOff>76200</xdr:rowOff>
    </xdr:to>
    <xdr:cxnSp macro="">
      <xdr:nvCxnSpPr>
        <xdr:cNvPr id="10" name="Rett linje 9">
          <a:extLst>
            <a:ext uri="{FF2B5EF4-FFF2-40B4-BE49-F238E27FC236}">
              <a16:creationId xmlns:a16="http://schemas.microsoft.com/office/drawing/2014/main" id="{6B7E03CA-0EC6-5F0D-58BA-11D604FA0231}"/>
            </a:ext>
          </a:extLst>
        </xdr:cNvPr>
        <xdr:cNvCxnSpPr/>
      </xdr:nvCxnSpPr>
      <xdr:spPr>
        <a:xfrm flipV="1">
          <a:off x="5689600" y="2019300"/>
          <a:ext cx="1314450" cy="45720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10</xdr:col>
      <xdr:colOff>14160</xdr:colOff>
      <xdr:row>12</xdr:row>
      <xdr:rowOff>55657</xdr:rowOff>
    </xdr:from>
    <xdr:ext cx="1592390" cy="308482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kstSylinder 1">
              <a:extLst>
                <a:ext uri="{FF2B5EF4-FFF2-40B4-BE49-F238E27FC236}">
                  <a16:creationId xmlns:a16="http://schemas.microsoft.com/office/drawing/2014/main" id="{111756C4-2253-750B-904E-7A414B13BDCC}"/>
                </a:ext>
              </a:extLst>
            </xdr:cNvPr>
            <xdr:cNvSpPr txBox="1"/>
          </xdr:nvSpPr>
          <xdr:spPr>
            <a:xfrm>
              <a:off x="8142160" y="1833657"/>
              <a:ext cx="1592390" cy="3084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nb-NO" sz="2000" i="1">
                        <a:latin typeface="Cambria Math" panose="02040503050406030204" pitchFamily="18" charset="0"/>
                      </a:rPr>
                      <m:t>𝐴</m:t>
                    </m:r>
                    <m:r>
                      <a:rPr lang="nb-NO" sz="200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el-GR" sz="2000" i="1">
                        <a:latin typeface="Cambria Math" panose="02040503050406030204" pitchFamily="18" charset="0"/>
                      </a:rPr>
                      <m:t>𝜋</m:t>
                    </m:r>
                    <m:sSup>
                      <m:sSupPr>
                        <m:ctrlPr>
                          <a:rPr lang="nb-NO" sz="2000" i="1">
                            <a:latin typeface="Cambria Math" panose="02040503050406030204" pitchFamily="18" charset="0"/>
                          </a:rPr>
                        </m:ctrlPr>
                      </m:sSupPr>
                      <m:e>
                        <m:r>
                          <a:rPr lang="nb-NO" sz="2000" i="1">
                            <a:latin typeface="Cambria Math" panose="02040503050406030204" pitchFamily="18" charset="0"/>
                          </a:rPr>
                          <m:t>𝑟</m:t>
                        </m:r>
                      </m:e>
                      <m:sup>
                        <m:r>
                          <a:rPr lang="nb-NO" sz="2000" i="1">
                            <a:latin typeface="Cambria Math" panose="02040503050406030204" pitchFamily="18" charset="0"/>
                          </a:rPr>
                          <m:t>2</m:t>
                        </m:r>
                      </m:sup>
                    </m:sSup>
                  </m:oMath>
                </m:oMathPara>
              </a14:m>
              <a:endParaRPr lang="nb-NO" sz="2000"/>
            </a:p>
          </xdr:txBody>
        </xdr:sp>
      </mc:Choice>
      <mc:Fallback xmlns="">
        <xdr:sp macro="" textlink="">
          <xdr:nvSpPr>
            <xdr:cNvPr id="2" name="TekstSylinder 1">
              <a:extLst>
                <a:ext uri="{FF2B5EF4-FFF2-40B4-BE49-F238E27FC236}">
                  <a16:creationId xmlns:a16="http://schemas.microsoft.com/office/drawing/2014/main" id="{111756C4-2253-750B-904E-7A414B13BDCC}"/>
                </a:ext>
              </a:extLst>
            </xdr:cNvPr>
            <xdr:cNvSpPr txBox="1"/>
          </xdr:nvSpPr>
          <xdr:spPr>
            <a:xfrm>
              <a:off x="8142160" y="1833657"/>
              <a:ext cx="1592390" cy="308482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r>
                <a:rPr lang="nb-NO" sz="2000" i="0">
                  <a:latin typeface="Cambria Math" panose="02040503050406030204" pitchFamily="18" charset="0"/>
                </a:rPr>
                <a:t>𝐴=</a:t>
              </a:r>
              <a:r>
                <a:rPr lang="el-GR" sz="2000" i="0">
                  <a:latin typeface="Cambria Math" panose="02040503050406030204" pitchFamily="18" charset="0"/>
                </a:rPr>
                <a:t>𝜋</a:t>
              </a:r>
              <a:r>
                <a:rPr lang="nb-NO" sz="2000" i="0">
                  <a:latin typeface="Cambria Math" panose="02040503050406030204" pitchFamily="18" charset="0"/>
                </a:rPr>
                <a:t>𝑟^2</a:t>
              </a:r>
              <a:endParaRPr lang="nb-NO" sz="2000"/>
            </a:p>
          </xdr:txBody>
        </xdr:sp>
      </mc:Fallback>
    </mc:AlternateContent>
    <xdr:clientData/>
  </xdr:oneCellAnchor>
  <xdr:twoCellAnchor>
    <xdr:from>
      <xdr:col>6</xdr:col>
      <xdr:colOff>266700</xdr:colOff>
      <xdr:row>22</xdr:row>
      <xdr:rowOff>149804</xdr:rowOff>
    </xdr:from>
    <xdr:to>
      <xdr:col>13</xdr:col>
      <xdr:colOff>311150</xdr:colOff>
      <xdr:row>28</xdr:row>
      <xdr:rowOff>95335</xdr:rowOff>
    </xdr:to>
    <xdr:grpSp>
      <xdr:nvGrpSpPr>
        <xdr:cNvPr id="9" name="Gruppe 8">
          <a:extLst>
            <a:ext uri="{FF2B5EF4-FFF2-40B4-BE49-F238E27FC236}">
              <a16:creationId xmlns:a16="http://schemas.microsoft.com/office/drawing/2014/main" id="{A6E12BF3-49A6-3CB7-AAE7-B8082A93A5CA}"/>
            </a:ext>
          </a:extLst>
        </xdr:cNvPr>
        <xdr:cNvGrpSpPr/>
      </xdr:nvGrpSpPr>
      <xdr:grpSpPr>
        <a:xfrm>
          <a:off x="5175250" y="4150304"/>
          <a:ext cx="5880100" cy="1012331"/>
          <a:chOff x="5143500" y="3705804"/>
          <a:chExt cx="5734050" cy="1012331"/>
        </a:xfrm>
      </xdr:grpSpPr>
      <xdr:pic>
        <xdr:nvPicPr>
          <xdr:cNvPr id="3" name="Bilde 2">
            <a:extLst>
              <a:ext uri="{FF2B5EF4-FFF2-40B4-BE49-F238E27FC236}">
                <a16:creationId xmlns:a16="http://schemas.microsoft.com/office/drawing/2014/main" id="{A17B6239-D137-021A-8F98-1B3F5DE57F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8959850" y="3705804"/>
            <a:ext cx="1917700" cy="1012331"/>
          </a:xfrm>
          <a:prstGeom prst="rect">
            <a:avLst/>
          </a:prstGeom>
        </xdr:spPr>
      </xdr:pic>
      <xdr:pic>
        <xdr:nvPicPr>
          <xdr:cNvPr id="4" name="Bilde 3">
            <a:extLst>
              <a:ext uri="{FF2B5EF4-FFF2-40B4-BE49-F238E27FC236}">
                <a16:creationId xmlns:a16="http://schemas.microsoft.com/office/drawing/2014/main" id="{180BCE7E-49C1-F5C8-4C21-F6A6F88110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5143500" y="3726329"/>
            <a:ext cx="1854200" cy="725086"/>
          </a:xfrm>
          <a:prstGeom prst="rect">
            <a:avLst/>
          </a:prstGeom>
        </xdr:spPr>
      </xdr:pic>
      <xdr:pic>
        <xdr:nvPicPr>
          <xdr:cNvPr id="6" name="Bilde 5">
            <a:extLst>
              <a:ext uri="{FF2B5EF4-FFF2-40B4-BE49-F238E27FC236}">
                <a16:creationId xmlns:a16="http://schemas.microsoft.com/office/drawing/2014/main" id="{70817596-5EB2-A8B8-EDF4-5A47D02E34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35801" y="3752850"/>
            <a:ext cx="1901896" cy="65411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44449</xdr:colOff>
      <xdr:row>29</xdr:row>
      <xdr:rowOff>127000</xdr:rowOff>
    </xdr:from>
    <xdr:to>
      <xdr:col>7</xdr:col>
      <xdr:colOff>303854</xdr:colOff>
      <xdr:row>51</xdr:row>
      <xdr:rowOff>38100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3E95C596-E95B-4E2F-86DB-4647242FD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7249" y="5372100"/>
          <a:ext cx="5167955" cy="3822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3</xdr:col>
      <xdr:colOff>209644</xdr:colOff>
      <xdr:row>59</xdr:row>
      <xdr:rowOff>31789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5EAAA367-221B-BC71-4927-0E3C32706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12800" y="11112500"/>
          <a:ext cx="1835244" cy="749339"/>
        </a:xfrm>
        <a:prstGeom prst="rect">
          <a:avLst/>
        </a:prstGeom>
      </xdr:spPr>
    </xdr:pic>
    <xdr:clientData/>
  </xdr:twoCellAnchor>
  <xdr:twoCellAnchor>
    <xdr:from>
      <xdr:col>10</xdr:col>
      <xdr:colOff>241300</xdr:colOff>
      <xdr:row>57</xdr:row>
      <xdr:rowOff>6350</xdr:rowOff>
    </xdr:from>
    <xdr:to>
      <xdr:col>11</xdr:col>
      <xdr:colOff>615950</xdr:colOff>
      <xdr:row>62</xdr:row>
      <xdr:rowOff>101600</xdr:rowOff>
    </xdr:to>
    <xdr:grpSp>
      <xdr:nvGrpSpPr>
        <xdr:cNvPr id="17" name="Gruppe 16">
          <a:extLst>
            <a:ext uri="{FF2B5EF4-FFF2-40B4-BE49-F238E27FC236}">
              <a16:creationId xmlns:a16="http://schemas.microsoft.com/office/drawing/2014/main" id="{31F85426-5575-1252-5B56-C54476542EE8}"/>
            </a:ext>
          </a:extLst>
        </xdr:cNvPr>
        <xdr:cNvGrpSpPr/>
      </xdr:nvGrpSpPr>
      <xdr:grpSpPr>
        <a:xfrm>
          <a:off x="8547100" y="10255250"/>
          <a:ext cx="1187450" cy="984250"/>
          <a:chOff x="8013700" y="11709400"/>
          <a:chExt cx="1187450" cy="977900"/>
        </a:xfrm>
      </xdr:grpSpPr>
      <xdr:sp macro="" textlink="">
        <xdr:nvSpPr>
          <xdr:cNvPr id="13" name="Kube 12">
            <a:extLst>
              <a:ext uri="{FF2B5EF4-FFF2-40B4-BE49-F238E27FC236}">
                <a16:creationId xmlns:a16="http://schemas.microsoft.com/office/drawing/2014/main" id="{1B358F93-9E87-B30E-2E6C-759E4517B29B}"/>
              </a:ext>
            </a:extLst>
          </xdr:cNvPr>
          <xdr:cNvSpPr/>
        </xdr:nvSpPr>
        <xdr:spPr>
          <a:xfrm>
            <a:off x="8280400" y="11709400"/>
            <a:ext cx="720000" cy="720000"/>
          </a:xfrm>
          <a:prstGeom prst="cube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nb-NO" sz="1100"/>
          </a:p>
        </xdr:txBody>
      </xdr:sp>
      <xdr:sp macro="" textlink="">
        <xdr:nvSpPr>
          <xdr:cNvPr id="14" name="Rektangel 13">
            <a:extLst>
              <a:ext uri="{FF2B5EF4-FFF2-40B4-BE49-F238E27FC236}">
                <a16:creationId xmlns:a16="http://schemas.microsoft.com/office/drawing/2014/main" id="{CD61156E-E9D8-6BF9-459A-FA0BCA37E00E}"/>
              </a:ext>
            </a:extLst>
          </xdr:cNvPr>
          <xdr:cNvSpPr/>
        </xdr:nvSpPr>
        <xdr:spPr>
          <a:xfrm>
            <a:off x="8013700" y="12077700"/>
            <a:ext cx="203200" cy="203200"/>
          </a:xfrm>
          <a:prstGeom prst="rect">
            <a:avLst/>
          </a:prstGeom>
          <a:solidFill>
            <a:schemeClr val="bg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nb-NO" sz="1100">
                <a:solidFill>
                  <a:sysClr val="windowText" lastClr="000000"/>
                </a:solidFill>
              </a:rPr>
              <a:t>H</a:t>
            </a:r>
          </a:p>
        </xdr:txBody>
      </xdr:sp>
      <xdr:sp macro="" textlink="">
        <xdr:nvSpPr>
          <xdr:cNvPr id="15" name="Rektangel 14">
            <a:extLst>
              <a:ext uri="{FF2B5EF4-FFF2-40B4-BE49-F238E27FC236}">
                <a16:creationId xmlns:a16="http://schemas.microsoft.com/office/drawing/2014/main" id="{3C6F508E-F5C0-41A7-A4D1-E1051500D671}"/>
              </a:ext>
            </a:extLst>
          </xdr:cNvPr>
          <xdr:cNvSpPr/>
        </xdr:nvSpPr>
        <xdr:spPr>
          <a:xfrm>
            <a:off x="8483600" y="12484100"/>
            <a:ext cx="203200" cy="203200"/>
          </a:xfrm>
          <a:prstGeom prst="rect">
            <a:avLst/>
          </a:prstGeom>
          <a:solidFill>
            <a:schemeClr val="bg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nb-NO" sz="1100">
                <a:solidFill>
                  <a:sysClr val="windowText" lastClr="000000"/>
                </a:solidFill>
              </a:rPr>
              <a:t>B</a:t>
            </a:r>
          </a:p>
        </xdr:txBody>
      </xdr:sp>
      <xdr:sp macro="" textlink="">
        <xdr:nvSpPr>
          <xdr:cNvPr id="16" name="Rektangel 15">
            <a:extLst>
              <a:ext uri="{FF2B5EF4-FFF2-40B4-BE49-F238E27FC236}">
                <a16:creationId xmlns:a16="http://schemas.microsoft.com/office/drawing/2014/main" id="{259237C1-C327-4B48-90AF-507AAEECFF45}"/>
              </a:ext>
            </a:extLst>
          </xdr:cNvPr>
          <xdr:cNvSpPr/>
        </xdr:nvSpPr>
        <xdr:spPr>
          <a:xfrm>
            <a:off x="8997950" y="12331700"/>
            <a:ext cx="203200" cy="203200"/>
          </a:xfrm>
          <a:prstGeom prst="rect">
            <a:avLst/>
          </a:prstGeom>
          <a:solidFill>
            <a:schemeClr val="bg2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nb-NO" sz="1100">
                <a:solidFill>
                  <a:sysClr val="windowText" lastClr="000000"/>
                </a:solidFill>
              </a:rPr>
              <a:t>D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781383</xdr:colOff>
      <xdr:row>1</xdr:row>
      <xdr:rowOff>12700</xdr:rowOff>
    </xdr:from>
    <xdr:to>
      <xdr:col>6</xdr:col>
      <xdr:colOff>324502</xdr:colOff>
      <xdr:row>29</xdr:row>
      <xdr:rowOff>19050</xdr:rowOff>
    </xdr:to>
    <xdr:pic>
      <xdr:nvPicPr>
        <xdr:cNvPr id="2" name="Bilde 1" descr="Bilde">
          <a:extLst>
            <a:ext uri="{FF2B5EF4-FFF2-40B4-BE49-F238E27FC236}">
              <a16:creationId xmlns:a16="http://schemas.microsoft.com/office/drawing/2014/main" id="{5FA85C87-3E52-A5AA-F3B1-8F39A8029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383" y="190500"/>
          <a:ext cx="4419919" cy="498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Damask">
      <a:dk1>
        <a:sysClr val="windowText" lastClr="000000"/>
      </a:dk1>
      <a:lt1>
        <a:sysClr val="window" lastClr="FFFFFF"/>
      </a:lt1>
      <a:dk2>
        <a:srgbClr val="2A5B7F"/>
      </a:dk2>
      <a:lt2>
        <a:srgbClr val="ABDAFC"/>
      </a:lt2>
      <a:accent1>
        <a:srgbClr val="9EC544"/>
      </a:accent1>
      <a:accent2>
        <a:srgbClr val="50BEA3"/>
      </a:accent2>
      <a:accent3>
        <a:srgbClr val="4A9CCC"/>
      </a:accent3>
      <a:accent4>
        <a:srgbClr val="9A66CA"/>
      </a:accent4>
      <a:accent5>
        <a:srgbClr val="C54F71"/>
      </a:accent5>
      <a:accent6>
        <a:srgbClr val="DE9C3C"/>
      </a:accent6>
      <a:hlink>
        <a:srgbClr val="6BA9DA"/>
      </a:hlink>
      <a:folHlink>
        <a:srgbClr val="A0BCD3"/>
      </a:folHlink>
    </a:clrScheme>
    <a:fontScheme name="Damask">
      <a:majorFont>
        <a:latin typeface="Bookman Old Style" panose="0205060405050502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Rockwell" panose="02060603020205020403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amask" id="{F9A299A0-33D0-4E0F-9F3F-7163E3744208}" vid="{746EEEEA-FB6A-406B-B510-531588D54811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57C56-95C2-4B58-99BF-05E3421E8E36}">
  <dimension ref="B2:G38"/>
  <sheetViews>
    <sheetView topLeftCell="A12" workbookViewId="0">
      <selection activeCell="G18" sqref="G18"/>
    </sheetView>
  </sheetViews>
  <sheetFormatPr baseColWidth="10" defaultRowHeight="14" x14ac:dyDescent="0.3"/>
  <cols>
    <col min="2" max="2" width="13.75" customWidth="1"/>
    <col min="4" max="4" width="13.58203125" customWidth="1"/>
    <col min="5" max="5" width="11.4140625" bestFit="1" customWidth="1"/>
  </cols>
  <sheetData>
    <row r="2" spans="2:5" ht="20.5" thickBot="1" x14ac:dyDescent="0.55000000000000004">
      <c r="B2" s="12" t="s">
        <v>45</v>
      </c>
    </row>
    <row r="3" spans="2:5" ht="14.5" thickTop="1" x14ac:dyDescent="0.3">
      <c r="C3" s="9"/>
      <c r="E3" s="11"/>
    </row>
    <row r="4" spans="2:5" x14ac:dyDescent="0.3">
      <c r="B4" t="s">
        <v>41</v>
      </c>
      <c r="C4" s="9"/>
      <c r="E4" s="11"/>
    </row>
    <row r="5" spans="2:5" x14ac:dyDescent="0.3">
      <c r="B5" t="s">
        <v>40</v>
      </c>
      <c r="C5" s="9"/>
      <c r="E5" s="11"/>
    </row>
    <row r="6" spans="2:5" x14ac:dyDescent="0.3">
      <c r="B6" t="s">
        <v>52</v>
      </c>
      <c r="C6" s="9"/>
      <c r="E6" s="11"/>
    </row>
    <row r="7" spans="2:5" x14ac:dyDescent="0.3">
      <c r="C7" s="10"/>
      <c r="E7" s="11"/>
    </row>
    <row r="8" spans="2:5" x14ac:dyDescent="0.3">
      <c r="B8" t="s">
        <v>72</v>
      </c>
      <c r="C8" t="s">
        <v>69</v>
      </c>
      <c r="D8" t="s">
        <v>70</v>
      </c>
      <c r="E8" t="s">
        <v>71</v>
      </c>
    </row>
    <row r="9" spans="2:5" x14ac:dyDescent="0.3">
      <c r="B9" t="s">
        <v>73</v>
      </c>
      <c r="C9" s="9">
        <v>78</v>
      </c>
      <c r="D9">
        <v>5</v>
      </c>
      <c r="E9" s="11">
        <f>C9*D9</f>
        <v>390</v>
      </c>
    </row>
    <row r="10" spans="2:5" x14ac:dyDescent="0.3">
      <c r="B10" t="s">
        <v>80</v>
      </c>
      <c r="C10" s="9">
        <v>110</v>
      </c>
      <c r="D10">
        <v>3</v>
      </c>
      <c r="E10" s="11">
        <f t="shared" ref="E10:E13" si="0">C10*D10</f>
        <v>330</v>
      </c>
    </row>
    <row r="11" spans="2:5" x14ac:dyDescent="0.3">
      <c r="B11" t="s">
        <v>81</v>
      </c>
      <c r="C11" s="9">
        <v>34</v>
      </c>
      <c r="D11">
        <v>8</v>
      </c>
      <c r="E11" s="11">
        <f>C11*D11</f>
        <v>272</v>
      </c>
    </row>
    <row r="12" spans="2:5" x14ac:dyDescent="0.3">
      <c r="B12" t="s">
        <v>74</v>
      </c>
      <c r="C12" s="9">
        <v>315</v>
      </c>
      <c r="D12">
        <v>2</v>
      </c>
      <c r="E12" s="11">
        <f t="shared" si="0"/>
        <v>630</v>
      </c>
    </row>
    <row r="13" spans="2:5" x14ac:dyDescent="0.3">
      <c r="B13" t="s">
        <v>75</v>
      </c>
      <c r="C13" s="9">
        <v>189</v>
      </c>
      <c r="D13">
        <v>1</v>
      </c>
      <c r="E13" s="11">
        <f t="shared" si="0"/>
        <v>189</v>
      </c>
    </row>
    <row r="14" spans="2:5" x14ac:dyDescent="0.3">
      <c r="E14" s="11">
        <f>SUM(E9:E13)</f>
        <v>1811</v>
      </c>
    </row>
    <row r="17" spans="2:7" ht="20.5" thickBot="1" x14ac:dyDescent="0.55000000000000004">
      <c r="B17" s="12" t="s">
        <v>46</v>
      </c>
    </row>
    <row r="18" spans="2:7" ht="14.5" thickTop="1" x14ac:dyDescent="0.3"/>
    <row r="19" spans="2:7" x14ac:dyDescent="0.3">
      <c r="B19" t="s">
        <v>27</v>
      </c>
    </row>
    <row r="20" spans="2:7" x14ac:dyDescent="0.3">
      <c r="B20">
        <v>1</v>
      </c>
      <c r="C20">
        <v>2222</v>
      </c>
      <c r="D20">
        <v>33333</v>
      </c>
      <c r="E20">
        <v>4444</v>
      </c>
      <c r="F20">
        <v>55</v>
      </c>
      <c r="G20">
        <v>6</v>
      </c>
    </row>
    <row r="22" spans="2:7" ht="14.5" x14ac:dyDescent="0.35">
      <c r="B22" s="8" t="s">
        <v>28</v>
      </c>
      <c r="C22">
        <f>MEDIAN(F22:F38)</f>
        <v>3</v>
      </c>
      <c r="D22">
        <v>3</v>
      </c>
      <c r="E22" t="s">
        <v>70</v>
      </c>
      <c r="F22" s="7">
        <v>1</v>
      </c>
      <c r="G22">
        <v>1</v>
      </c>
    </row>
    <row r="23" spans="2:7" ht="14.5" x14ac:dyDescent="0.35">
      <c r="B23" s="8" t="s">
        <v>29</v>
      </c>
      <c r="C23">
        <f>AVERAGE(F22:F38)</f>
        <v>3.2941176470588234</v>
      </c>
      <c r="D23">
        <f>E26/E23</f>
        <v>3.2941176470588234</v>
      </c>
      <c r="E23">
        <v>17</v>
      </c>
      <c r="F23" s="7">
        <v>2</v>
      </c>
    </row>
    <row r="24" spans="2:7" ht="14.5" x14ac:dyDescent="0.35">
      <c r="B24" s="8" t="s">
        <v>30</v>
      </c>
      <c r="C24" cm="1">
        <f t="array" ref="C24">_xlfn.MODE.MULT(F22:F38)</f>
        <v>3</v>
      </c>
      <c r="D24">
        <v>3</v>
      </c>
      <c r="E24">
        <f>E23/2</f>
        <v>8.5</v>
      </c>
      <c r="F24" s="7">
        <v>2</v>
      </c>
    </row>
    <row r="25" spans="2:7" x14ac:dyDescent="0.3">
      <c r="E25" t="s">
        <v>82</v>
      </c>
      <c r="F25" s="7">
        <v>2</v>
      </c>
    </row>
    <row r="26" spans="2:7" x14ac:dyDescent="0.3">
      <c r="E26">
        <v>56</v>
      </c>
      <c r="F26" s="7">
        <v>2</v>
      </c>
      <c r="G26">
        <v>4</v>
      </c>
    </row>
    <row r="27" spans="2:7" x14ac:dyDescent="0.3">
      <c r="E27">
        <f>SUM(F22:F38)</f>
        <v>56</v>
      </c>
      <c r="F27" s="7">
        <v>3</v>
      </c>
    </row>
    <row r="28" spans="2:7" x14ac:dyDescent="0.3">
      <c r="F28" s="7">
        <v>3</v>
      </c>
    </row>
    <row r="29" spans="2:7" x14ac:dyDescent="0.3">
      <c r="F29" s="7">
        <v>3</v>
      </c>
    </row>
    <row r="30" spans="2:7" x14ac:dyDescent="0.3">
      <c r="F30">
        <v>3</v>
      </c>
    </row>
    <row r="31" spans="2:7" x14ac:dyDescent="0.3">
      <c r="B31" s="21" t="s">
        <v>50</v>
      </c>
      <c r="C31" s="21"/>
      <c r="D31" s="21"/>
      <c r="F31" s="7">
        <v>3</v>
      </c>
      <c r="G31">
        <v>5</v>
      </c>
    </row>
    <row r="32" spans="2:7" x14ac:dyDescent="0.3">
      <c r="F32" s="7">
        <v>4</v>
      </c>
    </row>
    <row r="33" spans="2:7" x14ac:dyDescent="0.3">
      <c r="B33">
        <v>1</v>
      </c>
      <c r="C33">
        <v>1</v>
      </c>
      <c r="F33" s="7">
        <v>4</v>
      </c>
    </row>
    <row r="34" spans="2:7" x14ac:dyDescent="0.3">
      <c r="B34">
        <v>2</v>
      </c>
      <c r="C34">
        <v>4</v>
      </c>
      <c r="F34" s="7">
        <v>4</v>
      </c>
    </row>
    <row r="35" spans="2:7" x14ac:dyDescent="0.3">
      <c r="B35">
        <v>3</v>
      </c>
      <c r="C35">
        <v>5</v>
      </c>
      <c r="F35" s="7">
        <v>4</v>
      </c>
      <c r="G35">
        <v>4</v>
      </c>
    </row>
    <row r="36" spans="2:7" x14ac:dyDescent="0.3">
      <c r="B36">
        <v>4</v>
      </c>
      <c r="C36">
        <v>4</v>
      </c>
      <c r="F36" s="7">
        <v>5</v>
      </c>
    </row>
    <row r="37" spans="2:7" x14ac:dyDescent="0.3">
      <c r="B37">
        <v>5</v>
      </c>
      <c r="C37">
        <v>2</v>
      </c>
      <c r="F37" s="7">
        <v>5</v>
      </c>
      <c r="G37">
        <v>2</v>
      </c>
    </row>
    <row r="38" spans="2:7" x14ac:dyDescent="0.3">
      <c r="B38">
        <v>6</v>
      </c>
      <c r="C38">
        <v>1</v>
      </c>
      <c r="F38" s="7">
        <v>6</v>
      </c>
      <c r="G38"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CC158-4DC0-4277-92FA-34ECF7B8E0F2}">
  <dimension ref="B2:M49"/>
  <sheetViews>
    <sheetView topLeftCell="A30" workbookViewId="0">
      <selection activeCell="M44" sqref="M44"/>
    </sheetView>
  </sheetViews>
  <sheetFormatPr baseColWidth="10" defaultRowHeight="14" x14ac:dyDescent="0.3"/>
  <cols>
    <col min="3" max="3" width="14" customWidth="1"/>
    <col min="9" max="9" width="12.25" bestFit="1" customWidth="1"/>
    <col min="10" max="10" width="13.58203125" customWidth="1"/>
    <col min="11" max="11" width="11.9140625" customWidth="1"/>
    <col min="13" max="13" width="14.75" bestFit="1" customWidth="1"/>
    <col min="14" max="14" width="13.4140625" customWidth="1"/>
  </cols>
  <sheetData>
    <row r="2" spans="2:11" ht="20.5" thickBot="1" x14ac:dyDescent="0.55000000000000004">
      <c r="B2" s="12" t="s">
        <v>47</v>
      </c>
    </row>
    <row r="3" spans="2:11" ht="14.5" thickTop="1" x14ac:dyDescent="0.3"/>
    <row r="4" spans="2:11" ht="17.5" thickBot="1" x14ac:dyDescent="0.45">
      <c r="B4" s="18" t="s">
        <v>4</v>
      </c>
      <c r="C4" s="18"/>
      <c r="D4" s="18"/>
      <c r="E4" s="18"/>
    </row>
    <row r="5" spans="2:11" ht="14.5" thickTop="1" x14ac:dyDescent="0.3">
      <c r="E5" s="17" t="s">
        <v>2</v>
      </c>
      <c r="F5" s="17"/>
    </row>
    <row r="6" spans="2:11" x14ac:dyDescent="0.3">
      <c r="E6" t="s">
        <v>1</v>
      </c>
      <c r="F6" t="s">
        <v>3</v>
      </c>
    </row>
    <row r="7" spans="2:11" ht="14.5" x14ac:dyDescent="0.35">
      <c r="C7">
        <v>200</v>
      </c>
      <c r="D7" t="s">
        <v>0</v>
      </c>
      <c r="E7" s="3">
        <f>C7/10/10/10</f>
        <v>0.2</v>
      </c>
      <c r="F7" s="3">
        <f>C7/10/10</f>
        <v>2</v>
      </c>
      <c r="H7" s="8" t="s">
        <v>23</v>
      </c>
      <c r="I7" t="s">
        <v>24</v>
      </c>
      <c r="J7">
        <v>0.1</v>
      </c>
    </row>
    <row r="8" spans="2:11" x14ac:dyDescent="0.3">
      <c r="I8" t="s">
        <v>25</v>
      </c>
      <c r="J8">
        <v>0.01</v>
      </c>
    </row>
    <row r="9" spans="2:11" x14ac:dyDescent="0.3">
      <c r="E9" t="s">
        <v>17</v>
      </c>
      <c r="I9" t="s">
        <v>26</v>
      </c>
      <c r="J9">
        <v>1E-3</v>
      </c>
    </row>
    <row r="10" spans="2:11" ht="14.5" x14ac:dyDescent="0.35">
      <c r="C10" s="8" t="s">
        <v>12</v>
      </c>
    </row>
    <row r="11" spans="2:11" x14ac:dyDescent="0.3">
      <c r="C11" t="s">
        <v>13</v>
      </c>
      <c r="D11" t="s">
        <v>14</v>
      </c>
      <c r="E11" s="3">
        <f>11*2</f>
        <v>22</v>
      </c>
    </row>
    <row r="12" spans="2:11" x14ac:dyDescent="0.3">
      <c r="C12" t="s">
        <v>15</v>
      </c>
      <c r="D12" t="s">
        <v>16</v>
      </c>
      <c r="E12" s="3">
        <f>2*10</f>
        <v>20</v>
      </c>
    </row>
    <row r="16" spans="2:11" x14ac:dyDescent="0.3">
      <c r="K16" t="s">
        <v>32</v>
      </c>
    </row>
    <row r="17" spans="2:13" x14ac:dyDescent="0.3">
      <c r="K17" t="s">
        <v>37</v>
      </c>
      <c r="L17" t="s">
        <v>33</v>
      </c>
      <c r="M17" t="s">
        <v>34</v>
      </c>
    </row>
    <row r="18" spans="2:13" x14ac:dyDescent="0.3">
      <c r="K18" t="s">
        <v>38</v>
      </c>
      <c r="L18" t="s">
        <v>33</v>
      </c>
      <c r="M18" t="s">
        <v>35</v>
      </c>
    </row>
    <row r="19" spans="2:13" x14ac:dyDescent="0.3">
      <c r="K19" t="s">
        <v>39</v>
      </c>
      <c r="L19" t="s">
        <v>33</v>
      </c>
      <c r="M19" t="s">
        <v>31</v>
      </c>
    </row>
    <row r="20" spans="2:13" x14ac:dyDescent="0.3">
      <c r="K20" t="s">
        <v>0</v>
      </c>
      <c r="L20" t="s">
        <v>33</v>
      </c>
      <c r="M20" t="s">
        <v>36</v>
      </c>
    </row>
    <row r="28" spans="2:13" x14ac:dyDescent="0.3">
      <c r="B28" t="s">
        <v>5</v>
      </c>
      <c r="C28" t="s">
        <v>6</v>
      </c>
    </row>
    <row r="29" spans="2:13" x14ac:dyDescent="0.3">
      <c r="B29" s="1"/>
      <c r="G29" s="20"/>
    </row>
    <row r="30" spans="2:13" x14ac:dyDescent="0.3">
      <c r="C30">
        <f>200*3/4</f>
        <v>150</v>
      </c>
      <c r="F30">
        <f>3/4</f>
        <v>0.75</v>
      </c>
      <c r="G30">
        <f>F30*200</f>
        <v>150</v>
      </c>
    </row>
    <row r="33" spans="2:13" ht="20.5" thickBot="1" x14ac:dyDescent="0.55000000000000004">
      <c r="B33" s="12" t="s">
        <v>48</v>
      </c>
    </row>
    <row r="34" spans="2:13" ht="14.5" thickTop="1" x14ac:dyDescent="0.3"/>
    <row r="36" spans="2:13" x14ac:dyDescent="0.3">
      <c r="M36" t="s">
        <v>20</v>
      </c>
    </row>
    <row r="37" spans="2:13" x14ac:dyDescent="0.3">
      <c r="H37" s="5" t="s">
        <v>18</v>
      </c>
    </row>
    <row r="39" spans="2:13" ht="14.5" x14ac:dyDescent="0.35">
      <c r="H39" s="6">
        <v>12</v>
      </c>
      <c r="M39" s="3">
        <f>H39*200</f>
        <v>2400</v>
      </c>
    </row>
    <row r="41" spans="2:13" x14ac:dyDescent="0.3">
      <c r="K41" t="s">
        <v>7</v>
      </c>
    </row>
    <row r="42" spans="2:13" x14ac:dyDescent="0.3">
      <c r="H42" s="7" t="s">
        <v>44</v>
      </c>
      <c r="I42" s="7"/>
      <c r="J42" s="7"/>
    </row>
    <row r="43" spans="2:13" x14ac:dyDescent="0.3">
      <c r="H43" s="2">
        <v>7</v>
      </c>
      <c r="I43" s="3">
        <f>H43/H39*100</f>
        <v>58.333333333333336</v>
      </c>
      <c r="K43" t="s">
        <v>76</v>
      </c>
      <c r="M43" s="3">
        <f>H43*200</f>
        <v>1400</v>
      </c>
    </row>
    <row r="45" spans="2:13" x14ac:dyDescent="0.3">
      <c r="K45" t="s">
        <v>19</v>
      </c>
    </row>
    <row r="46" spans="2:13" x14ac:dyDescent="0.3">
      <c r="H46" s="7" t="s">
        <v>51</v>
      </c>
      <c r="I46" s="7"/>
    </row>
    <row r="47" spans="2:13" x14ac:dyDescent="0.3">
      <c r="H47" s="2">
        <v>48</v>
      </c>
      <c r="I47" s="3">
        <f>H47*H39/100</f>
        <v>5.76</v>
      </c>
      <c r="K47" t="s">
        <v>77</v>
      </c>
    </row>
    <row r="48" spans="2:13" x14ac:dyDescent="0.3">
      <c r="H48" s="4">
        <v>0.48</v>
      </c>
      <c r="I48" s="3">
        <f>H48*H39</f>
        <v>5.76</v>
      </c>
      <c r="K48" t="s">
        <v>78</v>
      </c>
    </row>
    <row r="49" spans="8:11" x14ac:dyDescent="0.3">
      <c r="H49" s="2">
        <v>0.48</v>
      </c>
      <c r="I49" s="3">
        <f>H39*H49</f>
        <v>5.76</v>
      </c>
      <c r="K49" t="s">
        <v>79</v>
      </c>
    </row>
  </sheetData>
  <mergeCells count="2">
    <mergeCell ref="E5:F5"/>
    <mergeCell ref="B4:E4"/>
  </mergeCells>
  <phoneticPr fontId="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61093A-013D-44BB-A3B9-8B6DDD8B1E2E}">
  <dimension ref="B2:L63"/>
  <sheetViews>
    <sheetView topLeftCell="A21" workbookViewId="0">
      <selection activeCell="H59" sqref="H59"/>
    </sheetView>
  </sheetViews>
  <sheetFormatPr baseColWidth="10" defaultRowHeight="14" x14ac:dyDescent="0.3"/>
  <cols>
    <col min="5" max="5" width="11.08203125" bestFit="1" customWidth="1"/>
    <col min="8" max="8" width="12.58203125" bestFit="1" customWidth="1"/>
  </cols>
  <sheetData>
    <row r="2" spans="2:12" ht="20.5" thickBot="1" x14ac:dyDescent="0.55000000000000004">
      <c r="B2" s="12" t="s">
        <v>49</v>
      </c>
    </row>
    <row r="3" spans="2:12" ht="14.5" thickTop="1" x14ac:dyDescent="0.3"/>
    <row r="4" spans="2:12" x14ac:dyDescent="0.3">
      <c r="B4" s="7" t="s">
        <v>21</v>
      </c>
      <c r="C4" t="s">
        <v>8</v>
      </c>
      <c r="D4">
        <v>23</v>
      </c>
      <c r="E4" t="s">
        <v>31</v>
      </c>
      <c r="G4" s="7" t="s">
        <v>22</v>
      </c>
      <c r="H4" t="s">
        <v>10</v>
      </c>
      <c r="I4">
        <v>5</v>
      </c>
      <c r="J4" t="s">
        <v>31</v>
      </c>
    </row>
    <row r="6" spans="2:12" x14ac:dyDescent="0.3">
      <c r="K6" t="s">
        <v>42</v>
      </c>
    </row>
    <row r="7" spans="2:12" x14ac:dyDescent="0.3">
      <c r="K7">
        <f>3.14*D4</f>
        <v>72.22</v>
      </c>
      <c r="L7" t="s">
        <v>64</v>
      </c>
    </row>
    <row r="8" spans="2:12" x14ac:dyDescent="0.3">
      <c r="K8">
        <f>3.14*D4</f>
        <v>72.22</v>
      </c>
    </row>
    <row r="12" spans="2:12" x14ac:dyDescent="0.3">
      <c r="K12" t="s">
        <v>43</v>
      </c>
    </row>
    <row r="16" spans="2:12" x14ac:dyDescent="0.3">
      <c r="K16">
        <f>3.14*I4*I4</f>
        <v>78.5</v>
      </c>
      <c r="L16" t="s">
        <v>65</v>
      </c>
    </row>
    <row r="17" spans="2:11" x14ac:dyDescent="0.3">
      <c r="K17">
        <f>3.14*I4*I4</f>
        <v>78.5</v>
      </c>
    </row>
    <row r="25" spans="2:11" x14ac:dyDescent="0.3">
      <c r="B25" t="s">
        <v>8</v>
      </c>
      <c r="C25" t="s">
        <v>9</v>
      </c>
    </row>
    <row r="26" spans="2:11" x14ac:dyDescent="0.3">
      <c r="B26" t="s">
        <v>10</v>
      </c>
      <c r="C26" t="s">
        <v>11</v>
      </c>
    </row>
    <row r="29" spans="2:11" ht="15.5" x14ac:dyDescent="0.35">
      <c r="B29" s="19" t="s">
        <v>63</v>
      </c>
      <c r="C29" s="19"/>
      <c r="D29" s="19"/>
    </row>
    <row r="53" spans="2:9" x14ac:dyDescent="0.3">
      <c r="B53" t="s">
        <v>56</v>
      </c>
    </row>
    <row r="54" spans="2:9" x14ac:dyDescent="0.3">
      <c r="B54" t="s">
        <v>53</v>
      </c>
    </row>
    <row r="55" spans="2:9" x14ac:dyDescent="0.3">
      <c r="H55" t="s">
        <v>57</v>
      </c>
    </row>
    <row r="56" spans="2:9" x14ac:dyDescent="0.3">
      <c r="H56" t="s">
        <v>58</v>
      </c>
    </row>
    <row r="57" spans="2:9" ht="14.5" x14ac:dyDescent="0.35">
      <c r="E57" s="14" t="s">
        <v>54</v>
      </c>
      <c r="F57">
        <v>45</v>
      </c>
    </row>
    <row r="58" spans="2:9" x14ac:dyDescent="0.3">
      <c r="H58" t="s">
        <v>62</v>
      </c>
    </row>
    <row r="59" spans="2:9" x14ac:dyDescent="0.3">
      <c r="E59" s="16">
        <f>4/3*3.14*(F57*F57*F57)</f>
        <v>381510</v>
      </c>
      <c r="F59" t="s">
        <v>55</v>
      </c>
      <c r="H59">
        <f>POWER(E59,1/3)</f>
        <v>72.527377690367288</v>
      </c>
      <c r="I59" t="s">
        <v>60</v>
      </c>
    </row>
    <row r="60" spans="2:9" x14ac:dyDescent="0.3">
      <c r="E60" t="s">
        <v>59</v>
      </c>
      <c r="H60" s="15">
        <f>H59*H59*H59</f>
        <v>381509.99999999959</v>
      </c>
      <c r="I60" t="s">
        <v>61</v>
      </c>
    </row>
    <row r="63" spans="2:9" x14ac:dyDescent="0.3">
      <c r="H63" s="13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A39E0-35BA-4BF5-9C67-228E135FA7CA}">
  <dimension ref="H2:J5"/>
  <sheetViews>
    <sheetView tabSelected="1" workbookViewId="0">
      <selection activeCell="J2" sqref="J2"/>
    </sheetView>
  </sheetViews>
  <sheetFormatPr baseColWidth="10" defaultRowHeight="14" x14ac:dyDescent="0.3"/>
  <sheetData>
    <row r="2" spans="8:10" x14ac:dyDescent="0.3">
      <c r="H2" t="s">
        <v>83</v>
      </c>
      <c r="I2">
        <v>60</v>
      </c>
      <c r="J2">
        <f>I2/3</f>
        <v>20</v>
      </c>
    </row>
    <row r="5" spans="8:10" x14ac:dyDescent="0.3">
      <c r="H5" t="s">
        <v>84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000A8-1E2E-4211-B5A4-5EA9F0E1FC6F}">
  <dimension ref="B4:B8"/>
  <sheetViews>
    <sheetView workbookViewId="0">
      <selection activeCell="B4" sqref="B4"/>
    </sheetView>
  </sheetViews>
  <sheetFormatPr baseColWidth="10" defaultRowHeight="14" x14ac:dyDescent="0.3"/>
  <sheetData>
    <row r="4" spans="2:2" x14ac:dyDescent="0.3">
      <c r="B4" t="s">
        <v>66</v>
      </c>
    </row>
    <row r="6" spans="2:2" x14ac:dyDescent="0.3">
      <c r="B6" t="s">
        <v>67</v>
      </c>
    </row>
    <row r="8" spans="2:2" x14ac:dyDescent="0.3">
      <c r="B8" t="s">
        <v>68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5</vt:i4>
      </vt:variant>
    </vt:vector>
  </HeadingPairs>
  <TitlesOfParts>
    <vt:vector size="5" baseType="lpstr">
      <vt:lpstr>Litt Excel</vt:lpstr>
      <vt:lpstr>Måleenheter og prosent</vt:lpstr>
      <vt:lpstr>Areal</vt:lpstr>
      <vt:lpstr>Klarer du denne</vt:lpstr>
      <vt:lpstr>OM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Geir Hogstad</dc:creator>
  <cp:lastModifiedBy>Geir Hogstad</cp:lastModifiedBy>
  <dcterms:created xsi:type="dcterms:W3CDTF">2023-05-05T17:06:59Z</dcterms:created>
  <dcterms:modified xsi:type="dcterms:W3CDTF">2023-05-11T16:33:54Z</dcterms:modified>
</cp:coreProperties>
</file>